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 activeTab="1"/>
  </bookViews>
  <sheets>
    <sheet name="MachetaResults" sheetId="1" r:id="rId1"/>
    <sheet name="Available ATC" sheetId="2" r:id="rId2"/>
  </sheets>
  <calcPr calcId="145621"/>
</workbook>
</file>

<file path=xl/calcChain.xml><?xml version="1.0" encoding="utf-8"?>
<calcChain xmlns="http://schemas.openxmlformats.org/spreadsheetml/2006/main">
  <c r="M7" i="2" l="1"/>
  <c r="M5" i="2"/>
  <c r="M4" i="2"/>
  <c r="D5" i="2" l="1"/>
  <c r="H5" i="2"/>
  <c r="H8" i="2"/>
  <c r="M8" i="2" s="1"/>
  <c r="D8" i="2"/>
  <c r="H7" i="2"/>
  <c r="D7" i="2"/>
  <c r="H6" i="2"/>
  <c r="M6" i="2" s="1"/>
  <c r="D6" i="2"/>
  <c r="H4" i="2"/>
  <c r="D4" i="2"/>
  <c r="M9" i="2" l="1"/>
  <c r="G19" i="1" l="1"/>
  <c r="C19" i="1"/>
  <c r="G11" i="1"/>
  <c r="C11" i="1"/>
</calcChain>
</file>

<file path=xl/comments1.xml><?xml version="1.0" encoding="utf-8"?>
<comments xmlns="http://schemas.openxmlformats.org/spreadsheetml/2006/main">
  <authors>
    <author>Radu Naniu</author>
  </authors>
  <commentList>
    <comment ref="H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<sst xmlns="http://schemas.openxmlformats.org/spreadsheetml/2006/main" count="100" uniqueCount="55">
  <si>
    <t>01-19.03.2023</t>
  </si>
  <si>
    <t>20-31.03.2023</t>
  </si>
  <si>
    <t>CROSS BORDER CAPACITY ALLOCATION AUCTION RESULTS for the period of:
01-19.03.2023</t>
  </si>
  <si>
    <t>CROSS BORDER CAPACITY ALLOCATION AUCTION RESULTS for the period of:
20-31.03.2023</t>
  </si>
  <si>
    <t>Participant</t>
  </si>
  <si>
    <t>Allocated Capacity</t>
  </si>
  <si>
    <t>Price</t>
  </si>
  <si>
    <t>EIC</t>
  </si>
  <si>
    <t>Name</t>
  </si>
  <si>
    <t>[MW]</t>
  </si>
  <si>
    <t>[EUR/MWh]</t>
  </si>
  <si>
    <t>SERBIA</t>
  </si>
  <si>
    <t>IMPORT (RS-RO)</t>
  </si>
  <si>
    <t>ATC = 300</t>
  </si>
  <si>
    <t>ATC = 100</t>
  </si>
  <si>
    <t>30XRODISTRIB---W</t>
  </si>
  <si>
    <t>ENERGY DISTRIBUTION SERVICES</t>
  </si>
  <si>
    <t>11XIGET--------D</t>
  </si>
  <si>
    <t>GEN-I d.o.o</t>
  </si>
  <si>
    <t>15X-MVM--------B</t>
  </si>
  <si>
    <t>MVM PARTNER ENERGIAKERESKEDELMI ZARTKORUEN MUKODO RESZVENYTARSASAG</t>
  </si>
  <si>
    <t>11XFREEPOINT---N</t>
  </si>
  <si>
    <t>FREEPOINT COMMODITIES EUROPE LLP</t>
  </si>
  <si>
    <t>Total Allocated Capacity</t>
  </si>
  <si>
    <t>EXPORT (RO-RS)</t>
  </si>
  <si>
    <t>12XEFT-SWITZERLR</t>
  </si>
  <si>
    <t>ENERGY FINANCING TEAM SWITZERLAND AG</t>
  </si>
  <si>
    <t>28X-PETROL-LJ--C</t>
  </si>
  <si>
    <t>Petrol Slovenska energetska druzba dd Ljubljana</t>
  </si>
  <si>
    <t>30XRORESTART---4</t>
  </si>
  <si>
    <t>Restart Energy One S.A.</t>
  </si>
  <si>
    <t>32X0011001016581</t>
  </si>
  <si>
    <t>Nomad Energy Company EOOD</t>
  </si>
  <si>
    <t>NOTE: The deadline for transferring capacities for the month of MARTIE is 25 FEBRUARIE 2023, 12:00(RO). _x000D_
The transfers are to be operated by the participants in the DAMAS platform and the corresponding annex for the transfer is to be sent  by email to: contracte.alocare@transelectrica.ro</t>
  </si>
  <si>
    <t>Available transfer capacity on the tie-lines of the Romanian Power System with its neighbouring Systems</t>
  </si>
  <si>
    <t>Direction</t>
  </si>
  <si>
    <t>PERIOD</t>
  </si>
  <si>
    <t>TTC</t>
  </si>
  <si>
    <t>TRM</t>
  </si>
  <si>
    <t>NTC</t>
  </si>
  <si>
    <t>AAC</t>
  </si>
  <si>
    <t>ATCm</t>
  </si>
  <si>
    <t>Total requested capacity</t>
  </si>
  <si>
    <t>Total allocated capacity</t>
  </si>
  <si>
    <t>Available capacity after the auction</t>
  </si>
  <si>
    <t>Auction Price</t>
  </si>
  <si>
    <t>Auction Value</t>
  </si>
  <si>
    <t>IMPORT</t>
  </si>
  <si>
    <t>Serbia -&gt; Romania (RS-RO)</t>
  </si>
  <si>
    <t>Ukraine -&gt; Romania (UA-RO)</t>
  </si>
  <si>
    <t>EXPORT</t>
  </si>
  <si>
    <t>Romania -&gt; Serbia (RO-RS)</t>
  </si>
  <si>
    <t>Romania -&gt; Ukraine  (RO-UA)</t>
  </si>
  <si>
    <t>March 2023</t>
  </si>
  <si>
    <t>01-31.03.2023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</si>
</sst>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7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0"/>
      <name val="Arial"/>
      <family val="2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10"/>
      <name val="Arial CE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name val="Arial"/>
      <family val="2"/>
      <charset val="238"/>
    </font>
    <font>
      <b/>
      <sz val="10"/>
      <color indexed="81"/>
      <name val="Tahoma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8">
    <xf numFmtId="0" fontId="0" fillId="0" borderId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2" fillId="10" borderId="8" applyNumberForma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7" fillId="19" borderId="12" applyNumberFormat="0" applyAlignment="0" applyProtection="0"/>
    <xf numFmtId="0" fontId="18" fillId="0" borderId="0" applyNumberFormat="0" applyFill="0" applyBorder="0" applyAlignment="0" applyProtection="0"/>
    <xf numFmtId="0" fontId="19" fillId="0" borderId="13" applyNumberFormat="0" applyFill="0" applyAlignment="0" applyProtection="0"/>
    <xf numFmtId="0" fontId="7" fillId="20" borderId="14" applyNumberFormat="0" applyFont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4" borderId="0" applyNumberFormat="0" applyBorder="0" applyAlignment="0" applyProtection="0"/>
    <xf numFmtId="0" fontId="20" fillId="7" borderId="0" applyNumberFormat="0" applyBorder="0" applyAlignment="0" applyProtection="0"/>
    <xf numFmtId="0" fontId="21" fillId="25" borderId="15" applyNumberFormat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3" fillId="0" borderId="0"/>
    <xf numFmtId="0" fontId="2" fillId="0" borderId="0"/>
    <xf numFmtId="0" fontId="24" fillId="0" borderId="16" applyNumberFormat="0" applyFill="0" applyAlignment="0" applyProtection="0"/>
    <xf numFmtId="0" fontId="25" fillId="6" borderId="0" applyNumberFormat="0" applyBorder="0" applyAlignment="0" applyProtection="0"/>
    <xf numFmtId="0" fontId="26" fillId="26" borderId="0" applyNumberFormat="0" applyBorder="0" applyAlignment="0" applyProtection="0"/>
    <xf numFmtId="0" fontId="27" fillId="25" borderId="8" applyNumberFormat="0" applyAlignment="0" applyProtection="0"/>
    <xf numFmtId="0" fontId="28" fillId="0" borderId="0"/>
    <xf numFmtId="0" fontId="2" fillId="0" borderId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wrapText="1"/>
    </xf>
    <xf numFmtId="0" fontId="4" fillId="2" borderId="23" xfId="0" applyFont="1" applyFill="1" applyBorder="1" applyAlignment="1">
      <alignment horizontal="center" vertical="center" wrapText="1"/>
    </xf>
    <xf numFmtId="49" fontId="4" fillId="2" borderId="24" xfId="0" applyNumberFormat="1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22" xfId="0" applyNumberFormat="1" applyFont="1" applyFill="1" applyBorder="1" applyAlignment="1">
      <alignment horizontal="center" vertical="center" wrapText="1"/>
    </xf>
    <xf numFmtId="0" fontId="4" fillId="4" borderId="18" xfId="0" applyNumberFormat="1" applyFont="1" applyFill="1" applyBorder="1" applyAlignment="1">
      <alignment horizontal="center" vertical="center" wrapText="1"/>
    </xf>
    <xf numFmtId="0" fontId="4" fillId="4" borderId="19" xfId="0" applyNumberFormat="1" applyFont="1" applyFill="1" applyBorder="1" applyAlignment="1">
      <alignment horizontal="center" vertical="center" wrapText="1"/>
    </xf>
    <xf numFmtId="0" fontId="4" fillId="4" borderId="20" xfId="0" applyNumberFormat="1" applyFont="1" applyFill="1" applyBorder="1" applyAlignment="1">
      <alignment horizontal="center" vertical="center" wrapText="1"/>
    </xf>
    <xf numFmtId="49" fontId="8" fillId="0" borderId="2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17" fontId="29" fillId="0" borderId="0" xfId="55" quotePrefix="1" applyNumberFormat="1" applyFont="1" applyBorder="1" applyAlignment="1">
      <alignment horizontal="center" vertical="center"/>
    </xf>
    <xf numFmtId="0" fontId="30" fillId="0" borderId="0" xfId="55" applyFont="1" applyBorder="1" applyAlignment="1">
      <alignment horizontal="center" vertical="center"/>
    </xf>
    <xf numFmtId="0" fontId="31" fillId="0" borderId="28" xfId="55" applyFont="1" applyBorder="1" applyAlignment="1">
      <alignment horizontal="center" vertical="center"/>
    </xf>
    <xf numFmtId="0" fontId="31" fillId="0" borderId="0" xfId="55" applyFont="1" applyBorder="1" applyAlignment="1">
      <alignment horizontal="center" vertical="center"/>
    </xf>
    <xf numFmtId="0" fontId="4" fillId="27" borderId="23" xfId="55" applyFont="1" applyFill="1" applyBorder="1" applyAlignment="1">
      <alignment horizontal="center" vertical="center" wrapText="1"/>
    </xf>
    <xf numFmtId="0" fontId="4" fillId="27" borderId="27" xfId="55" applyFont="1" applyFill="1" applyBorder="1" applyAlignment="1">
      <alignment horizontal="center" vertical="center" wrapText="1"/>
    </xf>
    <xf numFmtId="0" fontId="32" fillId="27" borderId="29" xfId="55" applyFont="1" applyFill="1" applyBorder="1" applyAlignment="1">
      <alignment horizontal="center" vertical="center" wrapText="1"/>
    </xf>
    <xf numFmtId="0" fontId="32" fillId="27" borderId="30" xfId="55" applyFont="1" applyFill="1" applyBorder="1" applyAlignment="1">
      <alignment horizontal="center" vertical="center" wrapText="1"/>
    </xf>
    <xf numFmtId="0" fontId="32" fillId="27" borderId="31" xfId="55" applyFont="1" applyFill="1" applyBorder="1" applyAlignment="1">
      <alignment horizontal="center" vertical="center" wrapText="1"/>
    </xf>
    <xf numFmtId="0" fontId="32" fillId="27" borderId="32" xfId="55" applyFont="1" applyFill="1" applyBorder="1" applyAlignment="1">
      <alignment horizontal="center" vertical="center" wrapText="1"/>
    </xf>
    <xf numFmtId="0" fontId="4" fillId="28" borderId="33" xfId="45" applyFont="1" applyFill="1" applyBorder="1" applyAlignment="1">
      <alignment horizontal="center" vertical="center" wrapText="1"/>
    </xf>
    <xf numFmtId="0" fontId="4" fillId="29" borderId="31" xfId="45" applyFont="1" applyFill="1" applyBorder="1" applyAlignment="1">
      <alignment horizontal="center" vertical="center" wrapText="1"/>
    </xf>
    <xf numFmtId="0" fontId="4" fillId="30" borderId="31" xfId="45" applyFont="1" applyFill="1" applyBorder="1" applyAlignment="1">
      <alignment horizontal="center" vertical="center" wrapText="1"/>
    </xf>
    <xf numFmtId="0" fontId="4" fillId="31" borderId="31" xfId="56" applyFont="1" applyFill="1" applyBorder="1" applyAlignment="1">
      <alignment horizontal="center" vertical="center" wrapText="1"/>
    </xf>
    <xf numFmtId="0" fontId="4" fillId="31" borderId="32" xfId="56" applyFont="1" applyFill="1" applyBorder="1" applyAlignment="1">
      <alignment horizontal="center" vertical="center" wrapText="1"/>
    </xf>
    <xf numFmtId="0" fontId="33" fillId="2" borderId="34" xfId="55" applyFont="1" applyFill="1" applyBorder="1" applyAlignment="1">
      <alignment horizontal="center" vertical="center" textRotation="90" wrapText="1"/>
    </xf>
    <xf numFmtId="14" fontId="33" fillId="32" borderId="18" xfId="0" applyNumberFormat="1" applyFont="1" applyFill="1" applyBorder="1" applyAlignment="1">
      <alignment horizontal="center" vertical="center" wrapText="1"/>
    </xf>
    <xf numFmtId="0" fontId="7" fillId="32" borderId="23" xfId="55" applyFont="1" applyFill="1" applyBorder="1" applyAlignment="1">
      <alignment horizontal="center" vertical="center" wrapText="1"/>
    </xf>
    <xf numFmtId="0" fontId="7" fillId="32" borderId="24" xfId="55" applyNumberFormat="1" applyFont="1" applyFill="1" applyBorder="1" applyAlignment="1">
      <alignment horizontal="center" vertical="center" wrapText="1"/>
    </xf>
    <xf numFmtId="0" fontId="32" fillId="33" borderId="27" xfId="55" applyFont="1" applyFill="1" applyBorder="1" applyAlignment="1">
      <alignment horizontal="center" vertical="center" wrapText="1"/>
    </xf>
    <xf numFmtId="0" fontId="7" fillId="0" borderId="35" xfId="55" applyNumberFormat="1" applyFont="1" applyFill="1" applyBorder="1" applyAlignment="1">
      <alignment horizontal="center" vertical="center" wrapText="1"/>
    </xf>
    <xf numFmtId="0" fontId="7" fillId="0" borderId="36" xfId="55" applyNumberFormat="1" applyFont="1" applyFill="1" applyBorder="1" applyAlignment="1">
      <alignment horizontal="center" vertical="center" wrapText="1"/>
    </xf>
    <xf numFmtId="43" fontId="34" fillId="0" borderId="37" xfId="57" applyFont="1" applyFill="1" applyBorder="1" applyAlignment="1">
      <alignment horizontal="center" vertical="center"/>
    </xf>
    <xf numFmtId="0" fontId="33" fillId="2" borderId="38" xfId="55" applyFont="1" applyFill="1" applyBorder="1" applyAlignment="1">
      <alignment horizontal="center" vertical="center" textRotation="90" wrapText="1"/>
    </xf>
    <xf numFmtId="0" fontId="7" fillId="32" borderId="17" xfId="55" applyFont="1" applyFill="1" applyBorder="1" applyAlignment="1">
      <alignment horizontal="center" vertical="center" wrapText="1"/>
    </xf>
    <xf numFmtId="0" fontId="7" fillId="32" borderId="5" xfId="55" applyNumberFormat="1" applyFont="1" applyFill="1" applyBorder="1" applyAlignment="1">
      <alignment horizontal="center" vertical="center" wrapText="1"/>
    </xf>
    <xf numFmtId="0" fontId="32" fillId="33" borderId="7" xfId="55" applyFont="1" applyFill="1" applyBorder="1" applyAlignment="1">
      <alignment horizontal="center" vertical="center" wrapText="1"/>
    </xf>
    <xf numFmtId="0" fontId="7" fillId="0" borderId="23" xfId="55" applyNumberFormat="1" applyFont="1" applyFill="1" applyBorder="1" applyAlignment="1">
      <alignment horizontal="center" vertical="center" wrapText="1"/>
    </xf>
    <xf numFmtId="0" fontId="7" fillId="0" borderId="24" xfId="55" applyNumberFormat="1" applyFont="1" applyFill="1" applyBorder="1" applyAlignment="1">
      <alignment horizontal="center" vertical="center" wrapText="1"/>
    </xf>
    <xf numFmtId="43" fontId="34" fillId="0" borderId="27" xfId="57" applyFont="1" applyFill="1" applyBorder="1" applyAlignment="1">
      <alignment horizontal="center" vertical="center"/>
    </xf>
    <xf numFmtId="0" fontId="33" fillId="34" borderId="34" xfId="55" applyFont="1" applyFill="1" applyBorder="1" applyAlignment="1">
      <alignment horizontal="center" vertical="center" textRotation="90" wrapText="1"/>
    </xf>
    <xf numFmtId="0" fontId="33" fillId="35" borderId="34" xfId="55" applyFont="1" applyFill="1" applyBorder="1" applyAlignment="1">
      <alignment horizontal="center" vertical="center" wrapText="1"/>
    </xf>
    <xf numFmtId="14" fontId="33" fillId="35" borderId="34" xfId="0" applyNumberFormat="1" applyFont="1" applyFill="1" applyBorder="1" applyAlignment="1">
      <alignment horizontal="center" vertical="center" wrapText="1"/>
    </xf>
    <xf numFmtId="0" fontId="7" fillId="35" borderId="39" xfId="55" applyFont="1" applyFill="1" applyBorder="1" applyAlignment="1">
      <alignment horizontal="center" vertical="center" wrapText="1"/>
    </xf>
    <xf numFmtId="0" fontId="7" fillId="35" borderId="36" xfId="55" applyFont="1" applyFill="1" applyBorder="1" applyAlignment="1">
      <alignment horizontal="center" vertical="center" wrapText="1"/>
    </xf>
    <xf numFmtId="0" fontId="32" fillId="35" borderId="37" xfId="55" applyFont="1" applyFill="1" applyBorder="1" applyAlignment="1">
      <alignment horizontal="center" vertical="center" wrapText="1"/>
    </xf>
    <xf numFmtId="0" fontId="7" fillId="0" borderId="39" xfId="55" applyNumberFormat="1" applyFont="1" applyFill="1" applyBorder="1" applyAlignment="1">
      <alignment horizontal="center" vertical="center" wrapText="1"/>
    </xf>
    <xf numFmtId="0" fontId="33" fillId="34" borderId="38" xfId="55" applyFont="1" applyFill="1" applyBorder="1" applyAlignment="1">
      <alignment horizontal="center" vertical="center" textRotation="90" wrapText="1"/>
    </xf>
    <xf numFmtId="0" fontId="33" fillId="35" borderId="29" xfId="55" applyFont="1" applyFill="1" applyBorder="1" applyAlignment="1">
      <alignment horizontal="center" vertical="center" wrapText="1"/>
    </xf>
    <xf numFmtId="14" fontId="33" fillId="35" borderId="29" xfId="0" applyNumberFormat="1" applyFont="1" applyFill="1" applyBorder="1" applyAlignment="1">
      <alignment horizontal="center" vertical="center" wrapText="1"/>
    </xf>
    <xf numFmtId="0" fontId="7" fillId="35" borderId="23" xfId="55" applyFont="1" applyFill="1" applyBorder="1" applyAlignment="1">
      <alignment horizontal="center" vertical="center" wrapText="1"/>
    </xf>
    <xf numFmtId="0" fontId="7" fillId="35" borderId="24" xfId="55" applyFont="1" applyFill="1" applyBorder="1" applyAlignment="1">
      <alignment horizontal="center" vertical="center" wrapText="1"/>
    </xf>
    <xf numFmtId="0" fontId="32" fillId="35" borderId="27" xfId="55" applyFont="1" applyFill="1" applyBorder="1" applyAlignment="1">
      <alignment horizontal="center" vertical="center" wrapText="1"/>
    </xf>
    <xf numFmtId="43" fontId="35" fillId="0" borderId="0" xfId="0" applyNumberFormat="1" applyFont="1"/>
    <xf numFmtId="0" fontId="33" fillId="2" borderId="40" xfId="55" applyFont="1" applyFill="1" applyBorder="1" applyAlignment="1">
      <alignment horizontal="center" vertical="center" textRotation="90" wrapText="1"/>
    </xf>
    <xf numFmtId="0" fontId="33" fillId="32" borderId="38" xfId="55" applyFont="1" applyFill="1" applyBorder="1" applyAlignment="1">
      <alignment horizontal="center" vertical="center" wrapText="1"/>
    </xf>
    <xf numFmtId="14" fontId="33" fillId="32" borderId="41" xfId="0" applyNumberFormat="1" applyFont="1" applyFill="1" applyBorder="1" applyAlignment="1">
      <alignment horizontal="center" vertical="center" wrapText="1"/>
    </xf>
    <xf numFmtId="0" fontId="7" fillId="0" borderId="42" xfId="55" applyNumberFormat="1" applyFont="1" applyFill="1" applyBorder="1" applyAlignment="1">
      <alignment horizontal="center" vertical="center" wrapText="1"/>
    </xf>
    <xf numFmtId="0" fontId="7" fillId="0" borderId="43" xfId="55" applyNumberFormat="1" applyFont="1" applyFill="1" applyBorder="1" applyAlignment="1">
      <alignment horizontal="center" vertical="center" wrapText="1"/>
    </xf>
    <xf numFmtId="43" fontId="34" fillId="0" borderId="44" xfId="57" applyFont="1" applyFill="1" applyBorder="1" applyAlignment="1">
      <alignment horizontal="center" vertical="center"/>
    </xf>
    <xf numFmtId="0" fontId="7" fillId="0" borderId="45" xfId="55" applyNumberFormat="1" applyFont="1" applyFill="1" applyBorder="1" applyAlignment="1">
      <alignment horizontal="center" vertical="center" wrapText="1"/>
    </xf>
    <xf numFmtId="0" fontId="33" fillId="32" borderId="34" xfId="55" applyFont="1" applyFill="1" applyBorder="1" applyAlignment="1">
      <alignment horizontal="center" vertical="center" wrapText="1"/>
    </xf>
    <xf numFmtId="0" fontId="33" fillId="32" borderId="38" xfId="55" applyFont="1" applyFill="1" applyBorder="1" applyAlignment="1">
      <alignment horizontal="center" vertical="center" wrapText="1"/>
    </xf>
  </cellXfs>
  <cellStyles count="5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40% - 1. jelölőszín" xfId="7"/>
    <cellStyle name="40% - 2. jelölőszín" xfId="8"/>
    <cellStyle name="40% - 3. jelölőszín" xfId="9"/>
    <cellStyle name="40% - 4. jelölőszín" xfId="10"/>
    <cellStyle name="40% - 5. jelölőszín" xfId="11"/>
    <cellStyle name="40% - 6. jelölőszín" xfId="12"/>
    <cellStyle name="60% - 1. jelölőszín" xfId="13"/>
    <cellStyle name="60% - 2. jelölőszín" xfId="14"/>
    <cellStyle name="60% - 3. jelölőszín" xfId="15"/>
    <cellStyle name="60% - 4. jelölőszín" xfId="16"/>
    <cellStyle name="60% - 5. jelölőszín" xfId="17"/>
    <cellStyle name="60% - 6. jelölőszín" xfId="18"/>
    <cellStyle name="Bevitel" xfId="19"/>
    <cellStyle name="Cím" xfId="20"/>
    <cellStyle name="Címsor 1" xfId="21"/>
    <cellStyle name="Címsor 2" xfId="22"/>
    <cellStyle name="Címsor 3" xfId="23"/>
    <cellStyle name="Címsor 4" xfId="24"/>
    <cellStyle name="Comma 2" xfId="57"/>
    <cellStyle name="Ellenőrzőcella" xfId="25"/>
    <cellStyle name="Figyelmeztetés" xfId="26"/>
    <cellStyle name="Hivatkozott cella" xfId="27"/>
    <cellStyle name="Jegyzet" xfId="28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/>
    <cellStyle name="Kimenet" xfId="36"/>
    <cellStyle name="Magyarázó szöveg" xfId="37"/>
    <cellStyle name="Normal" xfId="0" builtinId="0"/>
    <cellStyle name="Normal 2" xfId="38"/>
    <cellStyle name="Normal 3" xfId="39"/>
    <cellStyle name="Normal 3 2" xfId="40"/>
    <cellStyle name="Normal 3 3" xfId="41"/>
    <cellStyle name="Normal 3 3 2" xfId="42"/>
    <cellStyle name="Normal 3 4" xfId="43"/>
    <cellStyle name="Normal 4" xfId="44"/>
    <cellStyle name="Normal 4 2" xfId="45"/>
    <cellStyle name="Normal 5" xfId="46"/>
    <cellStyle name="Normal 5 2" xfId="47"/>
    <cellStyle name="Normal 6" xfId="48"/>
    <cellStyle name="Normal 7" xfId="49"/>
    <cellStyle name="Normal 8" xfId="50"/>
    <cellStyle name="Normal 9" xfId="56"/>
    <cellStyle name="Normal_Sheet1" xfId="55"/>
    <cellStyle name="Összesen" xfId="51"/>
    <cellStyle name="Rossz" xfId="52"/>
    <cellStyle name="Semleges" xfId="53"/>
    <cellStyle name="Számítás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pane ySplit="3" topLeftCell="A4" activePane="bottomLeft" state="frozen"/>
      <selection pane="bottomLeft" activeCell="J7" sqref="J7"/>
    </sheetView>
  </sheetViews>
  <sheetFormatPr defaultRowHeight="12.75" x14ac:dyDescent="0.2"/>
  <cols>
    <col min="1" max="120" width="20.7109375" customWidth="1"/>
  </cols>
  <sheetData>
    <row r="1" spans="1:8" x14ac:dyDescent="0.2">
      <c r="A1" s="15" t="s">
        <v>0</v>
      </c>
      <c r="B1" s="15"/>
      <c r="C1" s="15"/>
      <c r="D1" s="15"/>
      <c r="E1" s="15" t="s">
        <v>1</v>
      </c>
      <c r="F1" s="15"/>
      <c r="G1" s="15"/>
      <c r="H1" s="15"/>
    </row>
    <row r="2" spans="1:8" ht="13.5" thickBot="1" x14ac:dyDescent="0.25">
      <c r="A2" s="16">
        <v>19</v>
      </c>
      <c r="B2" s="16"/>
      <c r="C2" s="16"/>
      <c r="D2" s="16"/>
      <c r="E2" s="16">
        <v>12</v>
      </c>
      <c r="F2" s="16"/>
      <c r="G2" s="16"/>
      <c r="H2" s="16"/>
    </row>
    <row r="3" spans="1:8" ht="35.1" customHeight="1" thickBot="1" x14ac:dyDescent="0.25">
      <c r="A3" s="17" t="s">
        <v>2</v>
      </c>
      <c r="B3" s="18"/>
      <c r="C3" s="18"/>
      <c r="D3" s="19"/>
      <c r="E3" s="17" t="s">
        <v>3</v>
      </c>
      <c r="F3" s="18"/>
      <c r="G3" s="18"/>
      <c r="H3" s="19"/>
    </row>
    <row r="4" spans="1:8" ht="13.5" thickBot="1" x14ac:dyDescent="0.25">
      <c r="A4" s="20" t="s">
        <v>4</v>
      </c>
      <c r="B4" s="21"/>
      <c r="C4" s="7" t="s">
        <v>5</v>
      </c>
      <c r="D4" s="8" t="s">
        <v>6</v>
      </c>
      <c r="E4" s="20" t="s">
        <v>4</v>
      </c>
      <c r="F4" s="21"/>
      <c r="G4" s="7" t="s">
        <v>5</v>
      </c>
      <c r="H4" s="8" t="s">
        <v>6</v>
      </c>
    </row>
    <row r="5" spans="1:8" ht="14.25" thickTop="1" thickBot="1" x14ac:dyDescent="0.25">
      <c r="A5" s="1" t="s">
        <v>7</v>
      </c>
      <c r="B5" s="2" t="s">
        <v>8</v>
      </c>
      <c r="C5" s="3" t="s">
        <v>9</v>
      </c>
      <c r="D5" s="4" t="s">
        <v>10</v>
      </c>
      <c r="E5" s="1" t="s">
        <v>7</v>
      </c>
      <c r="F5" s="2" t="s">
        <v>8</v>
      </c>
      <c r="G5" s="3" t="s">
        <v>9</v>
      </c>
      <c r="H5" s="4" t="s">
        <v>10</v>
      </c>
    </row>
    <row r="6" spans="1:8" ht="13.5" thickBot="1" x14ac:dyDescent="0.25">
      <c r="A6" s="12" t="s">
        <v>11</v>
      </c>
      <c r="B6" s="13" t="s">
        <v>12</v>
      </c>
      <c r="C6" s="22" t="s">
        <v>13</v>
      </c>
      <c r="D6" s="23"/>
      <c r="E6" s="12" t="s">
        <v>11</v>
      </c>
      <c r="F6" s="13" t="s">
        <v>12</v>
      </c>
      <c r="G6" s="22" t="s">
        <v>14</v>
      </c>
      <c r="H6" s="23"/>
    </row>
    <row r="7" spans="1:8" ht="38.25" x14ac:dyDescent="0.2">
      <c r="A7" s="14" t="s">
        <v>15</v>
      </c>
      <c r="B7" s="14" t="s">
        <v>16</v>
      </c>
      <c r="C7" s="14">
        <v>60</v>
      </c>
      <c r="D7" s="24"/>
      <c r="E7" s="5" t="s">
        <v>15</v>
      </c>
      <c r="F7" s="5" t="s">
        <v>16</v>
      </c>
      <c r="G7" s="5">
        <v>0</v>
      </c>
      <c r="H7" s="24"/>
    </row>
    <row r="8" spans="1:8" x14ac:dyDescent="0.2">
      <c r="A8" s="9" t="s">
        <v>17</v>
      </c>
      <c r="B8" s="9" t="s">
        <v>18</v>
      </c>
      <c r="C8" s="9">
        <v>115</v>
      </c>
      <c r="D8" s="24"/>
      <c r="E8" s="9" t="s">
        <v>17</v>
      </c>
      <c r="F8" s="9" t="s">
        <v>18</v>
      </c>
      <c r="G8" s="9">
        <v>25</v>
      </c>
      <c r="H8" s="24"/>
    </row>
    <row r="9" spans="1:8" ht="76.5" x14ac:dyDescent="0.2">
      <c r="A9" s="9" t="s">
        <v>19</v>
      </c>
      <c r="B9" s="9" t="s">
        <v>20</v>
      </c>
      <c r="C9" s="9">
        <v>85</v>
      </c>
      <c r="D9" s="24"/>
      <c r="E9" s="9" t="s">
        <v>19</v>
      </c>
      <c r="F9" s="9" t="s">
        <v>20</v>
      </c>
      <c r="G9" s="9">
        <v>50</v>
      </c>
      <c r="H9" s="24"/>
    </row>
    <row r="10" spans="1:8" ht="38.25" x14ac:dyDescent="0.2">
      <c r="A10" s="9" t="s">
        <v>21</v>
      </c>
      <c r="B10" s="9" t="s">
        <v>22</v>
      </c>
      <c r="C10" s="9">
        <v>40</v>
      </c>
      <c r="D10" s="24"/>
      <c r="E10" s="6" t="s">
        <v>21</v>
      </c>
      <c r="F10" s="6" t="s">
        <v>22</v>
      </c>
      <c r="G10" s="6">
        <v>25</v>
      </c>
      <c r="H10" s="24"/>
    </row>
    <row r="11" spans="1:8" ht="13.5" thickBot="1" x14ac:dyDescent="0.25">
      <c r="A11" s="31" t="s">
        <v>23</v>
      </c>
      <c r="B11" s="27"/>
      <c r="C11" s="10">
        <f>SUM(C7:C10)</f>
        <v>300</v>
      </c>
      <c r="D11" s="11">
        <v>0.09</v>
      </c>
      <c r="E11" s="32" t="s">
        <v>23</v>
      </c>
      <c r="F11" s="27"/>
      <c r="G11" s="10">
        <f>SUM(G7:G10)</f>
        <v>100</v>
      </c>
      <c r="H11" s="11">
        <v>0.51</v>
      </c>
    </row>
    <row r="12" spans="1:8" ht="13.5" thickBot="1" x14ac:dyDescent="0.25">
      <c r="A12" s="12" t="s">
        <v>11</v>
      </c>
      <c r="B12" s="13" t="s">
        <v>24</v>
      </c>
      <c r="C12" s="33" t="s">
        <v>13</v>
      </c>
      <c r="D12" s="19"/>
      <c r="E12" s="12" t="s">
        <v>11</v>
      </c>
      <c r="F12" s="13" t="s">
        <v>24</v>
      </c>
      <c r="G12" s="33" t="s">
        <v>13</v>
      </c>
      <c r="H12" s="19"/>
    </row>
    <row r="13" spans="1:8" ht="38.25" x14ac:dyDescent="0.2">
      <c r="A13" s="14" t="s">
        <v>15</v>
      </c>
      <c r="B13" s="14" t="s">
        <v>16</v>
      </c>
      <c r="C13" s="14">
        <v>66</v>
      </c>
      <c r="D13" s="34"/>
      <c r="E13" s="14" t="s">
        <v>15</v>
      </c>
      <c r="F13" s="14" t="s">
        <v>16</v>
      </c>
      <c r="G13" s="14">
        <v>66</v>
      </c>
      <c r="H13" s="34"/>
    </row>
    <row r="14" spans="1:8" ht="38.25" x14ac:dyDescent="0.2">
      <c r="A14" s="9" t="s">
        <v>25</v>
      </c>
      <c r="B14" s="9" t="s">
        <v>26</v>
      </c>
      <c r="C14" s="9">
        <v>56</v>
      </c>
      <c r="D14" s="34"/>
      <c r="E14" s="9" t="s">
        <v>25</v>
      </c>
      <c r="F14" s="9" t="s">
        <v>26</v>
      </c>
      <c r="G14" s="9">
        <v>56</v>
      </c>
      <c r="H14" s="34"/>
    </row>
    <row r="15" spans="1:8" x14ac:dyDescent="0.2">
      <c r="A15" s="9" t="s">
        <v>17</v>
      </c>
      <c r="B15" s="9" t="s">
        <v>18</v>
      </c>
      <c r="C15" s="9">
        <v>80</v>
      </c>
      <c r="D15" s="34"/>
      <c r="E15" s="9" t="s">
        <v>17</v>
      </c>
      <c r="F15" s="9" t="s">
        <v>18</v>
      </c>
      <c r="G15" s="9">
        <v>80</v>
      </c>
      <c r="H15" s="34"/>
    </row>
    <row r="16" spans="1:8" ht="38.25" x14ac:dyDescent="0.2">
      <c r="A16" s="9" t="s">
        <v>27</v>
      </c>
      <c r="B16" s="9" t="s">
        <v>28</v>
      </c>
      <c r="C16" s="9">
        <v>20</v>
      </c>
      <c r="D16" s="34"/>
      <c r="E16" s="9" t="s">
        <v>27</v>
      </c>
      <c r="F16" s="9" t="s">
        <v>28</v>
      </c>
      <c r="G16" s="9">
        <v>20</v>
      </c>
      <c r="H16" s="34"/>
    </row>
    <row r="17" spans="1:8" ht="25.5" x14ac:dyDescent="0.2">
      <c r="A17" s="9" t="s">
        <v>29</v>
      </c>
      <c r="B17" s="9" t="s">
        <v>30</v>
      </c>
      <c r="C17" s="9">
        <v>10</v>
      </c>
      <c r="D17" s="34"/>
      <c r="E17" s="9" t="s">
        <v>29</v>
      </c>
      <c r="F17" s="9" t="s">
        <v>30</v>
      </c>
      <c r="G17" s="9">
        <v>10</v>
      </c>
      <c r="H17" s="34"/>
    </row>
    <row r="18" spans="1:8" ht="25.5" x14ac:dyDescent="0.2">
      <c r="A18" s="9" t="s">
        <v>31</v>
      </c>
      <c r="B18" s="9" t="s">
        <v>32</v>
      </c>
      <c r="C18" s="9">
        <v>68</v>
      </c>
      <c r="D18" s="34"/>
      <c r="E18" s="9" t="s">
        <v>31</v>
      </c>
      <c r="F18" s="9" t="s">
        <v>32</v>
      </c>
      <c r="G18" s="9">
        <v>68</v>
      </c>
      <c r="H18" s="34"/>
    </row>
    <row r="19" spans="1:8" ht="13.5" thickBot="1" x14ac:dyDescent="0.25">
      <c r="A19" s="25" t="s">
        <v>23</v>
      </c>
      <c r="B19" s="26"/>
      <c r="C19" s="10">
        <f>SUM(C13:C18)</f>
        <v>300</v>
      </c>
      <c r="D19" s="11">
        <v>0.5</v>
      </c>
      <c r="E19" s="27" t="s">
        <v>23</v>
      </c>
      <c r="F19" s="26"/>
      <c r="G19" s="10">
        <f>SUM(G13:G18)</f>
        <v>300</v>
      </c>
      <c r="H19" s="11">
        <v>0.5</v>
      </c>
    </row>
    <row r="20" spans="1:8" ht="50.1" customHeight="1" thickBot="1" x14ac:dyDescent="0.25">
      <c r="A20" s="28" t="s">
        <v>33</v>
      </c>
      <c r="B20" s="29"/>
      <c r="C20" s="29"/>
      <c r="D20" s="29"/>
      <c r="E20" s="29"/>
      <c r="F20" s="29"/>
      <c r="G20" s="29"/>
      <c r="H20" s="30"/>
    </row>
  </sheetData>
  <mergeCells count="21">
    <mergeCell ref="A19:B19"/>
    <mergeCell ref="E19:F19"/>
    <mergeCell ref="A20:H20"/>
    <mergeCell ref="A11:B11"/>
    <mergeCell ref="E11:F11"/>
    <mergeCell ref="C12:D12"/>
    <mergeCell ref="G12:H12"/>
    <mergeCell ref="D13:D18"/>
    <mergeCell ref="H13:H18"/>
    <mergeCell ref="A4:B4"/>
    <mergeCell ref="E4:F4"/>
    <mergeCell ref="C6:D6"/>
    <mergeCell ref="G6:H6"/>
    <mergeCell ref="D7:D10"/>
    <mergeCell ref="H7:H10"/>
    <mergeCell ref="A1:D1"/>
    <mergeCell ref="E1:H1"/>
    <mergeCell ref="A2:D2"/>
    <mergeCell ref="E2:H2"/>
    <mergeCell ref="A3:D3"/>
    <mergeCell ref="E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9"/>
  <sheetViews>
    <sheetView tabSelected="1" zoomScaleNormal="100" workbookViewId="0">
      <selection activeCell="I23" sqref="I23"/>
    </sheetView>
  </sheetViews>
  <sheetFormatPr defaultRowHeight="12.75" x14ac:dyDescent="0.2"/>
  <cols>
    <col min="1" max="1" width="19.140625" bestFit="1" customWidth="1"/>
    <col min="2" max="2" width="38.5703125" customWidth="1"/>
    <col min="3" max="3" width="21.42578125" customWidth="1"/>
    <col min="4" max="4" width="7" customWidth="1"/>
    <col min="5" max="5" width="7.42578125" customWidth="1"/>
    <col min="6" max="7" width="7" customWidth="1"/>
    <col min="8" max="8" width="9.5703125" customWidth="1"/>
    <col min="9" max="12" width="11.5703125" customWidth="1"/>
    <col min="13" max="13" width="17.28515625" bestFit="1" customWidth="1"/>
  </cols>
  <sheetData>
    <row r="1" spans="1:13" ht="27.75" x14ac:dyDescent="0.2">
      <c r="A1" s="35" t="s">
        <v>53</v>
      </c>
      <c r="B1" s="36"/>
      <c r="C1" s="36"/>
      <c r="D1" s="36"/>
      <c r="E1" s="36"/>
      <c r="F1" s="36"/>
      <c r="G1" s="36"/>
      <c r="H1" s="36"/>
    </row>
    <row r="2" spans="1:13" ht="13.5" thickBot="1" x14ac:dyDescent="0.25">
      <c r="A2" s="37" t="s">
        <v>34</v>
      </c>
      <c r="B2" s="38"/>
      <c r="C2" s="38"/>
      <c r="D2" s="38"/>
      <c r="E2" s="38"/>
      <c r="F2" s="38"/>
      <c r="G2" s="38"/>
      <c r="H2" s="38"/>
    </row>
    <row r="3" spans="1:13" ht="51.75" thickBot="1" x14ac:dyDescent="0.25">
      <c r="A3" s="39" t="s">
        <v>35</v>
      </c>
      <c r="B3" s="40"/>
      <c r="C3" s="41" t="s">
        <v>36</v>
      </c>
      <c r="D3" s="42" t="s">
        <v>37</v>
      </c>
      <c r="E3" s="43" t="s">
        <v>38</v>
      </c>
      <c r="F3" s="43" t="s">
        <v>39</v>
      </c>
      <c r="G3" s="43" t="s">
        <v>40</v>
      </c>
      <c r="H3" s="44" t="s">
        <v>41</v>
      </c>
      <c r="I3" s="45" t="s">
        <v>42</v>
      </c>
      <c r="J3" s="46" t="s">
        <v>43</v>
      </c>
      <c r="K3" s="47" t="s">
        <v>44</v>
      </c>
      <c r="L3" s="48" t="s">
        <v>45</v>
      </c>
      <c r="M3" s="49" t="s">
        <v>46</v>
      </c>
    </row>
    <row r="4" spans="1:13" ht="30" customHeight="1" thickBot="1" x14ac:dyDescent="0.25">
      <c r="A4" s="50" t="s">
        <v>47</v>
      </c>
      <c r="B4" s="86" t="s">
        <v>48</v>
      </c>
      <c r="C4" s="51" t="s">
        <v>0</v>
      </c>
      <c r="D4" s="52">
        <f t="shared" ref="D4:D6" si="0">F4+E4</f>
        <v>650</v>
      </c>
      <c r="E4" s="53">
        <v>100</v>
      </c>
      <c r="F4" s="53">
        <v>550</v>
      </c>
      <c r="G4" s="53">
        <v>250</v>
      </c>
      <c r="H4" s="54">
        <f>F4-G4</f>
        <v>300</v>
      </c>
      <c r="I4" s="55">
        <v>494</v>
      </c>
      <c r="J4" s="56">
        <v>300</v>
      </c>
      <c r="K4" s="56">
        <v>0</v>
      </c>
      <c r="L4" s="56">
        <v>0.09</v>
      </c>
      <c r="M4" s="57">
        <f>H4*24*19*L4</f>
        <v>12312</v>
      </c>
    </row>
    <row r="5" spans="1:13" ht="30" customHeight="1" thickBot="1" x14ac:dyDescent="0.25">
      <c r="A5" s="79"/>
      <c r="B5" s="87"/>
      <c r="C5" s="51" t="s">
        <v>1</v>
      </c>
      <c r="D5" s="52">
        <f>F5+E5</f>
        <v>450</v>
      </c>
      <c r="E5" s="53">
        <v>100</v>
      </c>
      <c r="F5" s="53">
        <v>350</v>
      </c>
      <c r="G5" s="53">
        <v>250</v>
      </c>
      <c r="H5" s="54">
        <f>F5-G5</f>
        <v>100</v>
      </c>
      <c r="I5" s="85">
        <v>379</v>
      </c>
      <c r="J5" s="63">
        <v>100</v>
      </c>
      <c r="K5" s="63">
        <v>0</v>
      </c>
      <c r="L5" s="63">
        <v>0.51</v>
      </c>
      <c r="M5" s="64">
        <f>H5*24*12*L5-H5*L5</f>
        <v>14637</v>
      </c>
    </row>
    <row r="6" spans="1:13" ht="30" customHeight="1" thickBot="1" x14ac:dyDescent="0.25">
      <c r="A6" s="58"/>
      <c r="B6" s="80" t="s">
        <v>49</v>
      </c>
      <c r="C6" s="81" t="s">
        <v>54</v>
      </c>
      <c r="D6" s="59">
        <f t="shared" si="0"/>
        <v>100</v>
      </c>
      <c r="E6" s="60">
        <v>100</v>
      </c>
      <c r="F6" s="60">
        <v>0</v>
      </c>
      <c r="G6" s="60">
        <v>0</v>
      </c>
      <c r="H6" s="61">
        <f>F6-G6</f>
        <v>0</v>
      </c>
      <c r="I6" s="82">
        <v>0</v>
      </c>
      <c r="J6" s="83">
        <v>0</v>
      </c>
      <c r="K6" s="83">
        <v>0</v>
      </c>
      <c r="L6" s="83">
        <v>0</v>
      </c>
      <c r="M6" s="84">
        <f>H6*24*30*L6</f>
        <v>0</v>
      </c>
    </row>
    <row r="7" spans="1:13" ht="30" customHeight="1" thickBot="1" x14ac:dyDescent="0.25">
      <c r="A7" s="65" t="s">
        <v>50</v>
      </c>
      <c r="B7" s="66" t="s">
        <v>51</v>
      </c>
      <c r="C7" s="67" t="s">
        <v>54</v>
      </c>
      <c r="D7" s="68">
        <f t="shared" ref="D7:D8" si="1">E7+F7</f>
        <v>650</v>
      </c>
      <c r="E7" s="69">
        <v>100</v>
      </c>
      <c r="F7" s="69">
        <v>550</v>
      </c>
      <c r="G7" s="69">
        <v>250</v>
      </c>
      <c r="H7" s="70">
        <f>F7-G7</f>
        <v>300</v>
      </c>
      <c r="I7" s="71">
        <v>546</v>
      </c>
      <c r="J7" s="56">
        <v>300</v>
      </c>
      <c r="K7" s="56">
        <v>0</v>
      </c>
      <c r="L7" s="56">
        <v>0.5</v>
      </c>
      <c r="M7" s="57">
        <f>H7*24*31*L7-H7*L7</f>
        <v>111450</v>
      </c>
    </row>
    <row r="8" spans="1:13" ht="30" customHeight="1" thickBot="1" x14ac:dyDescent="0.25">
      <c r="A8" s="72"/>
      <c r="B8" s="73" t="s">
        <v>52</v>
      </c>
      <c r="C8" s="74" t="s">
        <v>54</v>
      </c>
      <c r="D8" s="75">
        <f t="shared" si="1"/>
        <v>100</v>
      </c>
      <c r="E8" s="76">
        <v>100</v>
      </c>
      <c r="F8" s="76">
        <v>0</v>
      </c>
      <c r="G8" s="76">
        <v>0</v>
      </c>
      <c r="H8" s="77">
        <f>F8-G8</f>
        <v>0</v>
      </c>
      <c r="I8" s="62">
        <v>0</v>
      </c>
      <c r="J8" s="63">
        <v>0</v>
      </c>
      <c r="K8" s="63">
        <v>0</v>
      </c>
      <c r="L8" s="63">
        <v>0</v>
      </c>
      <c r="M8" s="64">
        <f>H8*24*30*L8</f>
        <v>0</v>
      </c>
    </row>
    <row r="9" spans="1:13" ht="14.25" x14ac:dyDescent="0.2">
      <c r="M9" s="78">
        <f>SUM(M4:M8)</f>
        <v>138399</v>
      </c>
    </row>
  </sheetData>
  <mergeCells count="6">
    <mergeCell ref="A7:A8"/>
    <mergeCell ref="B4:B5"/>
    <mergeCell ref="A1:H1"/>
    <mergeCell ref="A2:H2"/>
    <mergeCell ref="A3:B3"/>
    <mergeCell ref="A4:A6"/>
  </mergeCells>
  <pageMargins left="0.7" right="0.7" top="0.75" bottom="0.75" header="0.3" footer="0.3"/>
  <pageSetup paperSize="9" orientation="portrait" horizontalDpi="300" verticalDpi="300" r:id="rId1"/>
  <ignoredErrors>
    <ignoredError sqref="M7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Available ATC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Carmen CORNECIU</dc:creator>
  <cp:lastModifiedBy>Ioana Carmen CORNECIU</cp:lastModifiedBy>
  <dcterms:created xsi:type="dcterms:W3CDTF">2023-02-15T11:22:18Z</dcterms:created>
  <dcterms:modified xsi:type="dcterms:W3CDTF">2023-02-15T11:45:23Z</dcterms:modified>
</cp:coreProperties>
</file>