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3080" yWindow="-75" windowWidth="17760" windowHeight="12600"/>
  </bookViews>
  <sheets>
    <sheet name="MachetaResults" sheetId="1" r:id="rId1"/>
    <sheet name="Available ATC" sheetId="2" r:id="rId2"/>
  </sheets>
  <calcPr calcId="145621"/>
</workbook>
</file>

<file path=xl/calcChain.xml><?xml version="1.0" encoding="utf-8"?>
<calcChain xmlns="http://schemas.openxmlformats.org/spreadsheetml/2006/main">
  <c r="M9" i="2" l="1"/>
  <c r="M8" i="2"/>
  <c r="M7" i="2"/>
  <c r="M6" i="2"/>
  <c r="M5" i="2"/>
  <c r="D7" i="2"/>
  <c r="H7" i="2"/>
  <c r="K7" i="2" s="1"/>
  <c r="H9" i="2"/>
  <c r="K9" i="2" s="1"/>
  <c r="D9" i="2"/>
  <c r="H8" i="2"/>
  <c r="K8" i="2" s="1"/>
  <c r="D8" i="2"/>
  <c r="H6" i="2"/>
  <c r="K6" i="2" s="1"/>
  <c r="D6" i="2"/>
  <c r="H5" i="2"/>
  <c r="K5" i="2" s="1"/>
  <c r="D5" i="2"/>
  <c r="H4" i="2"/>
  <c r="K4" i="2" s="1"/>
  <c r="D4" i="2"/>
  <c r="M4" i="2" l="1"/>
  <c r="S29" i="1"/>
  <c r="O29" i="1"/>
  <c r="K29" i="1"/>
  <c r="G29" i="1"/>
  <c r="C29" i="1"/>
  <c r="S16" i="1"/>
  <c r="O16" i="1"/>
  <c r="K16" i="1"/>
  <c r="G16" i="1"/>
  <c r="C16" i="1"/>
  <c r="M11" i="2" l="1"/>
</calcChain>
</file>

<file path=xl/comments1.xml><?xml version="1.0" encoding="utf-8"?>
<comments xmlns="http://schemas.openxmlformats.org/spreadsheetml/2006/main">
  <authors>
    <author>Radu Naniu</author>
  </authors>
  <commentList>
    <comment ref="H3" authorId="0">
      <text>
        <r>
          <rPr>
            <b/>
            <sz val="10"/>
            <color indexed="81"/>
            <rFont val="Tahoma"/>
            <family val="2"/>
            <charset val="238"/>
          </rPr>
          <t xml:space="preserve">
Amount of ATC to be auctioned in monthly auctions</t>
        </r>
      </text>
    </comment>
  </commentList>
</comments>
</file>

<file path=xl/sharedStrings.xml><?xml version="1.0" encoding="utf-8"?>
<sst xmlns="http://schemas.openxmlformats.org/spreadsheetml/2006/main" count="309" uniqueCount="66">
  <si>
    <t>01-03.11.2023</t>
  </si>
  <si>
    <t>04-12.11.2023</t>
  </si>
  <si>
    <t>13-17.11.2023</t>
  </si>
  <si>
    <t>18-19.11.2023</t>
  </si>
  <si>
    <t>20-30.11.2023</t>
  </si>
  <si>
    <t>CROSS BORDER CAPACITY ALLOCATION AUCTION RESULTS for the period of:
01-03.11.2023</t>
  </si>
  <si>
    <t>CROSS BORDER CAPACITY ALLOCATION AUCTION RESULTS for the period of:
04-12.11.2023</t>
  </si>
  <si>
    <t>CROSS BORDER CAPACITY ALLOCATION AUCTION RESULTS for the period of:
13-17.11.2023</t>
  </si>
  <si>
    <t>CROSS BORDER CAPACITY ALLOCATION AUCTION RESULTS for the period of:
18-19.11.2023</t>
  </si>
  <si>
    <t>CROSS BORDER CAPACITY ALLOCATION AUCTION RESULTS for the period of:
20-30.11.2023</t>
  </si>
  <si>
    <t>Participant</t>
  </si>
  <si>
    <t>Allocated Capacity</t>
  </si>
  <si>
    <t>Price</t>
  </si>
  <si>
    <t>EIC</t>
  </si>
  <si>
    <t>Name</t>
  </si>
  <si>
    <t>[MW]</t>
  </si>
  <si>
    <t>[EUR/MWh]</t>
  </si>
  <si>
    <t>SERBIA</t>
  </si>
  <si>
    <t>IMPORT (RS-RO)</t>
  </si>
  <si>
    <t>ATC = 450</t>
  </si>
  <si>
    <t>11XCEZ-CZ------1</t>
  </si>
  <si>
    <t>CEZ a.s.</t>
  </si>
  <si>
    <t>11XDANSKECOM---P</t>
  </si>
  <si>
    <t>DANSKE COMMODITIES A/S</t>
  </si>
  <si>
    <t>11XEDFTRADING--G</t>
  </si>
  <si>
    <t>EDF Trading Limited</t>
  </si>
  <si>
    <t>12XEFT-SWITZERLR</t>
  </si>
  <si>
    <t>ENERGY FINANCING TEAM SWITZERLAND AG</t>
  </si>
  <si>
    <t>11XIGET--------D</t>
  </si>
  <si>
    <t>GEN-I d.o.o</t>
  </si>
  <si>
    <t>11XHSE-SLOVENIAG</t>
  </si>
  <si>
    <t xml:space="preserve">HOLDING SLOVENSKE ELEKTRARNE </t>
  </si>
  <si>
    <t>15X-MVM--------B</t>
  </si>
  <si>
    <t>MVM PARTNER ENERGIAKERESKEDELMI ZARTKORUEN MUKODO RESZVENYTARSASAG</t>
  </si>
  <si>
    <t>11XFREEPOINT---N</t>
  </si>
  <si>
    <t>FREEPOINT COMMODITIES EUROPE LLP</t>
  </si>
  <si>
    <t>34X-0000000076-S</t>
  </si>
  <si>
    <t>ReNRGY Trading group SR d.o.o. Beograd</t>
  </si>
  <si>
    <t>Total Allocated Capacity</t>
  </si>
  <si>
    <t>EXPORT (RO-RS)</t>
  </si>
  <si>
    <t>ATC = 150</t>
  </si>
  <si>
    <t>ATC = 250</t>
  </si>
  <si>
    <t>ATC = 350</t>
  </si>
  <si>
    <t>28X-PETROL-LJ--C</t>
  </si>
  <si>
    <t>Petrol Slovenska energetska druzba dd Ljubljana</t>
  </si>
  <si>
    <t>32X0011001016581</t>
  </si>
  <si>
    <t>Nomad Energy Company EOOD</t>
  </si>
  <si>
    <t>NOTE: The deadline for transferring capacities for the month of NOIEMBRIE is 25 OCTOMBRIE 2023, 12:00(RO). _x000D_
The transfers are to be operated by the participants in the DAMAS platform and the corresponding annex for the transfer is to be sent  by email to: contracte.alocare@transelectrica.ro</t>
  </si>
  <si>
    <t>Direction</t>
  </si>
  <si>
    <t>PERIOD</t>
  </si>
  <si>
    <t>TTC</t>
  </si>
  <si>
    <t>TRM</t>
  </si>
  <si>
    <t>NTC</t>
  </si>
  <si>
    <t>AAC</t>
  </si>
  <si>
    <t>ATCm</t>
  </si>
  <si>
    <t>Total requested capacity</t>
  </si>
  <si>
    <t>Total allocated capacity</t>
  </si>
  <si>
    <t>Available capacity after the auction</t>
  </si>
  <si>
    <t>Auction Price</t>
  </si>
  <si>
    <t>Auction Value</t>
  </si>
  <si>
    <t>IMPORT</t>
  </si>
  <si>
    <t>Serbia -&gt; Romania (RS-RO)</t>
  </si>
  <si>
    <t>EXPORT</t>
  </si>
  <si>
    <t>Romania -&gt; Serbia (RO-RS)</t>
  </si>
  <si>
    <t>November 2023</t>
  </si>
  <si>
    <t>01-30.11.2023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</si>
</sst>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43" formatCode="_-* #,##0.00\ _l_e_i_-;\-* #,##0.00\ _l_e_i_-;_-* &quot;-&quot;??\ _l_e_i_-;_-@_-"/>
  </numFmts>
  <fonts count="38" x14ac:knownFonts="1">
    <font>
      <sz val="10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0"/>
      <name val="Arial"/>
      <family val="2"/>
    </font>
    <font>
      <b/>
      <sz val="10"/>
      <name val="Arial"/>
      <family val="2"/>
    </font>
    <font>
      <b/>
      <i/>
      <sz val="10"/>
      <color indexed="12"/>
      <name val="Arial"/>
      <family val="2"/>
    </font>
    <font>
      <b/>
      <sz val="10"/>
      <color indexed="12"/>
      <name val="Arial"/>
      <family val="2"/>
    </font>
    <font>
      <b/>
      <i/>
      <sz val="10"/>
      <color indexed="10"/>
      <name val="Arial"/>
      <family val="2"/>
    </font>
    <font>
      <b/>
      <sz val="10"/>
      <color indexed="1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62"/>
      <name val="Calibri"/>
      <family val="2"/>
    </font>
    <font>
      <b/>
      <sz val="18"/>
      <color indexed="56"/>
      <name val="Cambria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b/>
      <sz val="11"/>
      <color indexed="9"/>
      <name val="Calibri"/>
      <family val="2"/>
    </font>
    <font>
      <sz val="11"/>
      <color indexed="10"/>
      <name val="Calibri"/>
      <family val="2"/>
    </font>
    <font>
      <sz val="11"/>
      <color indexed="52"/>
      <name val="Calibri"/>
      <family val="2"/>
    </font>
    <font>
      <sz val="11"/>
      <color indexed="17"/>
      <name val="Calibri"/>
      <family val="2"/>
    </font>
    <font>
      <b/>
      <sz val="11"/>
      <color indexed="63"/>
      <name val="Calibri"/>
      <family val="2"/>
    </font>
    <font>
      <i/>
      <sz val="11"/>
      <color indexed="23"/>
      <name val="Calibri"/>
      <family val="2"/>
    </font>
    <font>
      <sz val="11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b/>
      <sz val="11"/>
      <color indexed="52"/>
      <name val="Calibri"/>
      <family val="2"/>
    </font>
    <font>
      <sz val="10"/>
      <name val="Arial CE"/>
      <charset val="238"/>
    </font>
    <font>
      <b/>
      <i/>
      <sz val="22"/>
      <color indexed="10"/>
      <name val="Arial"/>
      <family val="2"/>
      <charset val="238"/>
    </font>
    <font>
      <b/>
      <i/>
      <sz val="22"/>
      <color indexed="18"/>
      <name val="Arial"/>
      <family val="2"/>
      <charset val="238"/>
    </font>
    <font>
      <sz val="10"/>
      <name val="Arial CE"/>
      <family val="2"/>
      <charset val="238"/>
    </font>
    <font>
      <b/>
      <sz val="14"/>
      <name val="Arial"/>
      <family val="2"/>
    </font>
    <font>
      <b/>
      <sz val="12"/>
      <name val="Arial"/>
      <family val="2"/>
    </font>
    <font>
      <sz val="11"/>
      <name val="Arial"/>
      <family val="2"/>
    </font>
    <font>
      <b/>
      <sz val="11"/>
      <name val="Arial"/>
      <family val="2"/>
      <charset val="238"/>
    </font>
    <font>
      <sz val="11"/>
      <name val="Arial"/>
      <family val="2"/>
      <charset val="238"/>
    </font>
    <font>
      <b/>
      <sz val="10"/>
      <color indexed="81"/>
      <name val="Tahoma"/>
      <family val="2"/>
      <charset val="238"/>
    </font>
  </fonts>
  <fills count="36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rgb="FFFF3300"/>
        <bgColor indexed="64"/>
      </patternFill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55"/>
      </patternFill>
    </fill>
    <fill>
      <patternFill patternType="solid">
        <fgColor indexed="26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theme="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7" tint="0.59999389629810485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rgb="FFFFFF99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indexed="41"/>
        <bgColor indexed="64"/>
      </patternFill>
    </fill>
  </fills>
  <borders count="46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</borders>
  <cellStyleXfs count="58">
    <xf numFmtId="0" fontId="0" fillId="0" borderId="0"/>
    <xf numFmtId="0" fontId="10" fillId="5" borderId="0" applyNumberFormat="0" applyBorder="0" applyAlignment="0" applyProtection="0"/>
    <xf numFmtId="0" fontId="10" fillId="6" borderId="0" applyNumberFormat="0" applyBorder="0" applyAlignment="0" applyProtection="0"/>
    <xf numFmtId="0" fontId="10" fillId="7" borderId="0" applyNumberFormat="0" applyBorder="0" applyAlignment="0" applyProtection="0"/>
    <xf numFmtId="0" fontId="10" fillId="8" borderId="0" applyNumberFormat="0" applyBorder="0" applyAlignment="0" applyProtection="0"/>
    <xf numFmtId="0" fontId="10" fillId="9" borderId="0" applyNumberFormat="0" applyBorder="0" applyAlignment="0" applyProtection="0"/>
    <xf numFmtId="0" fontId="10" fillId="10" borderId="0" applyNumberFormat="0" applyBorder="0" applyAlignment="0" applyProtection="0"/>
    <xf numFmtId="0" fontId="10" fillId="11" borderId="0" applyNumberFormat="0" applyBorder="0" applyAlignment="0" applyProtection="0"/>
    <xf numFmtId="0" fontId="10" fillId="12" borderId="0" applyNumberFormat="0" applyBorder="0" applyAlignment="0" applyProtection="0"/>
    <xf numFmtId="0" fontId="10" fillId="13" borderId="0" applyNumberFormat="0" applyBorder="0" applyAlignment="0" applyProtection="0"/>
    <xf numFmtId="0" fontId="10" fillId="8" borderId="0" applyNumberFormat="0" applyBorder="0" applyAlignment="0" applyProtection="0"/>
    <xf numFmtId="0" fontId="10" fillId="11" borderId="0" applyNumberFormat="0" applyBorder="0" applyAlignment="0" applyProtection="0"/>
    <xf numFmtId="0" fontId="10" fillId="14" borderId="0" applyNumberFormat="0" applyBorder="0" applyAlignment="0" applyProtection="0"/>
    <xf numFmtId="0" fontId="11" fillId="15" borderId="0" applyNumberFormat="0" applyBorder="0" applyAlignment="0" applyProtection="0"/>
    <xf numFmtId="0" fontId="11" fillId="12" borderId="0" applyNumberFormat="0" applyBorder="0" applyAlignment="0" applyProtection="0"/>
    <xf numFmtId="0" fontId="11" fillId="1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18" borderId="0" applyNumberFormat="0" applyBorder="0" applyAlignment="0" applyProtection="0"/>
    <xf numFmtId="0" fontId="12" fillId="10" borderId="5" applyNumberFormat="0" applyAlignment="0" applyProtection="0"/>
    <xf numFmtId="0" fontId="13" fillId="0" borderId="0" applyNumberFormat="0" applyFill="0" applyBorder="0" applyAlignment="0" applyProtection="0"/>
    <xf numFmtId="0" fontId="14" fillId="0" borderId="6" applyNumberFormat="0" applyFill="0" applyAlignment="0" applyProtection="0"/>
    <xf numFmtId="0" fontId="15" fillId="0" borderId="7" applyNumberFormat="0" applyFill="0" applyAlignment="0" applyProtection="0"/>
    <xf numFmtId="0" fontId="16" fillId="0" borderId="8" applyNumberFormat="0" applyFill="0" applyAlignment="0" applyProtection="0"/>
    <xf numFmtId="0" fontId="16" fillId="0" borderId="0" applyNumberFormat="0" applyFill="0" applyBorder="0" applyAlignment="0" applyProtection="0"/>
    <xf numFmtId="0" fontId="17" fillId="19" borderId="9" applyNumberFormat="0" applyAlignment="0" applyProtection="0"/>
    <xf numFmtId="0" fontId="18" fillId="0" borderId="0" applyNumberFormat="0" applyFill="0" applyBorder="0" applyAlignment="0" applyProtection="0"/>
    <xf numFmtId="0" fontId="19" fillId="0" borderId="10" applyNumberFormat="0" applyFill="0" applyAlignment="0" applyProtection="0"/>
    <xf numFmtId="0" fontId="9" fillId="20" borderId="11" applyNumberFormat="0" applyFont="0" applyAlignment="0" applyProtection="0"/>
    <xf numFmtId="0" fontId="11" fillId="21" borderId="0" applyNumberFormat="0" applyBorder="0" applyAlignment="0" applyProtection="0"/>
    <xf numFmtId="0" fontId="11" fillId="22" borderId="0" applyNumberFormat="0" applyBorder="0" applyAlignment="0" applyProtection="0"/>
    <xf numFmtId="0" fontId="11" fillId="23" borderId="0" applyNumberFormat="0" applyBorder="0" applyAlignment="0" applyProtection="0"/>
    <xf numFmtId="0" fontId="11" fillId="16" borderId="0" applyNumberFormat="0" applyBorder="0" applyAlignment="0" applyProtection="0"/>
    <xf numFmtId="0" fontId="11" fillId="17" borderId="0" applyNumberFormat="0" applyBorder="0" applyAlignment="0" applyProtection="0"/>
    <xf numFmtId="0" fontId="11" fillId="24" borderId="0" applyNumberFormat="0" applyBorder="0" applyAlignment="0" applyProtection="0"/>
    <xf numFmtId="0" fontId="20" fillId="7" borderId="0" applyNumberFormat="0" applyBorder="0" applyAlignment="0" applyProtection="0"/>
    <xf numFmtId="0" fontId="21" fillId="25" borderId="12" applyNumberFormat="0" applyAlignment="0" applyProtection="0"/>
    <xf numFmtId="0" fontId="22" fillId="0" borderId="0" applyNumberFormat="0" applyFill="0" applyBorder="0" applyAlignment="0" applyProtection="0"/>
    <xf numFmtId="0" fontId="2" fillId="0" borderId="0"/>
    <xf numFmtId="0" fontId="9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9" fillId="0" borderId="0"/>
    <xf numFmtId="0" fontId="23" fillId="0" borderId="0"/>
    <xf numFmtId="0" fontId="2" fillId="0" borderId="0"/>
    <xf numFmtId="0" fontId="24" fillId="0" borderId="13" applyNumberFormat="0" applyFill="0" applyAlignment="0" applyProtection="0"/>
    <xf numFmtId="0" fontId="25" fillId="6" borderId="0" applyNumberFormat="0" applyBorder="0" applyAlignment="0" applyProtection="0"/>
    <xf numFmtId="0" fontId="26" fillId="26" borderId="0" applyNumberFormat="0" applyBorder="0" applyAlignment="0" applyProtection="0"/>
    <xf numFmtId="0" fontId="27" fillId="25" borderId="5" applyNumberFormat="0" applyAlignment="0" applyProtection="0"/>
    <xf numFmtId="0" fontId="28" fillId="0" borderId="0"/>
    <xf numFmtId="0" fontId="2" fillId="0" borderId="0"/>
    <xf numFmtId="43" fontId="1" fillId="0" borderId="0" applyFont="0" applyFill="0" applyBorder="0" applyAlignment="0" applyProtection="0"/>
  </cellStyleXfs>
  <cellXfs count="96">
    <xf numFmtId="0" fontId="0" fillId="0" borderId="0" xfId="0"/>
    <xf numFmtId="0" fontId="9" fillId="3" borderId="4" xfId="0" applyFont="1" applyFill="1" applyBorder="1" applyAlignment="1">
      <alignment horizontal="center" vertical="center" wrapText="1"/>
    </xf>
    <xf numFmtId="0" fontId="9" fillId="0" borderId="4" xfId="0" applyFont="1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3" borderId="4" xfId="0" applyFill="1" applyBorder="1" applyAlignment="1">
      <alignment horizontal="center" vertical="center" wrapText="1"/>
    </xf>
    <xf numFmtId="0" fontId="0" fillId="0" borderId="14" xfId="0" applyBorder="1" applyAlignment="1">
      <alignment horizontal="center" vertical="center" wrapText="1"/>
    </xf>
    <xf numFmtId="1" fontId="7" fillId="0" borderId="17" xfId="0" applyNumberFormat="1" applyFont="1" applyFill="1" applyBorder="1" applyAlignment="1">
      <alignment horizontal="center" vertical="center" wrapText="1"/>
    </xf>
    <xf numFmtId="4" fontId="8" fillId="0" borderId="18" xfId="0" applyNumberFormat="1" applyFont="1" applyFill="1" applyBorder="1" applyAlignment="1">
      <alignment horizontal="center" wrapText="1"/>
    </xf>
    <xf numFmtId="0" fontId="0" fillId="3" borderId="14" xfId="0" applyFill="1" applyBorder="1" applyAlignment="1">
      <alignment horizontal="center" vertical="center" wrapText="1"/>
    </xf>
    <xf numFmtId="0" fontId="9" fillId="0" borderId="14" xfId="0" applyFont="1" applyBorder="1" applyAlignment="1">
      <alignment horizontal="center" vertical="center" wrapText="1"/>
    </xf>
    <xf numFmtId="0" fontId="9" fillId="3" borderId="14" xfId="0" applyFont="1" applyFill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5" fillId="0" borderId="21" xfId="0" applyFont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  <xf numFmtId="0" fontId="6" fillId="0" borderId="3" xfId="0" applyFont="1" applyFill="1" applyBorder="1" applyAlignment="1">
      <alignment horizontal="center" vertical="center" wrapText="1"/>
    </xf>
    <xf numFmtId="0" fontId="0" fillId="0" borderId="19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49" fontId="4" fillId="2" borderId="23" xfId="0" applyNumberFormat="1" applyFont="1" applyFill="1" applyBorder="1" applyAlignment="1">
      <alignment horizontal="center" vertical="center" wrapText="1"/>
    </xf>
    <xf numFmtId="1" fontId="7" fillId="0" borderId="2" xfId="0" applyNumberFormat="1" applyFont="1" applyFill="1" applyBorder="1" applyAlignment="1">
      <alignment horizontal="center" vertical="center" wrapText="1"/>
    </xf>
    <xf numFmtId="4" fontId="8" fillId="0" borderId="3" xfId="0" applyNumberFormat="1" applyFont="1" applyFill="1" applyBorder="1" applyAlignment="1">
      <alignment horizontal="center" wrapText="1"/>
    </xf>
    <xf numFmtId="49" fontId="7" fillId="0" borderId="16" xfId="0" applyNumberFormat="1" applyFont="1" applyFill="1" applyBorder="1" applyAlignment="1">
      <alignment horizontal="center" vertical="center" wrapText="1"/>
    </xf>
    <xf numFmtId="49" fontId="7" fillId="0" borderId="17" xfId="0" applyNumberFormat="1" applyFont="1" applyFill="1" applyBorder="1" applyAlignment="1">
      <alignment horizontal="center" vertical="center" wrapText="1"/>
    </xf>
    <xf numFmtId="0" fontId="4" fillId="4" borderId="0" xfId="0" applyNumberFormat="1" applyFont="1" applyFill="1" applyBorder="1" applyAlignment="1">
      <alignment horizontal="center" vertical="center" wrapText="1"/>
    </xf>
    <xf numFmtId="0" fontId="4" fillId="2" borderId="23" xfId="0" applyFont="1" applyFill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4" fontId="4" fillId="0" borderId="21" xfId="0" applyNumberFormat="1" applyFont="1" applyFill="1" applyBorder="1" applyAlignment="1">
      <alignment horizontal="center" vertical="center" wrapText="1"/>
    </xf>
    <xf numFmtId="4" fontId="4" fillId="0" borderId="15" xfId="0" applyNumberFormat="1" applyFont="1" applyFill="1" applyBorder="1" applyAlignment="1">
      <alignment horizontal="center" vertical="center" wrapText="1"/>
    </xf>
    <xf numFmtId="49" fontId="7" fillId="0" borderId="1" xfId="0" applyNumberFormat="1" applyFont="1" applyFill="1" applyBorder="1" applyAlignment="1">
      <alignment horizontal="center" vertical="center" wrapText="1"/>
    </xf>
    <xf numFmtId="49" fontId="7" fillId="0" borderId="2" xfId="0" applyNumberFormat="1" applyFont="1" applyFill="1" applyBorder="1" applyAlignment="1">
      <alignment horizontal="center" vertical="center" wrapText="1"/>
    </xf>
    <xf numFmtId="0" fontId="4" fillId="0" borderId="21" xfId="0" applyFont="1" applyFill="1" applyBorder="1" applyAlignment="1">
      <alignment horizontal="center" vertical="center" wrapText="1"/>
    </xf>
    <xf numFmtId="0" fontId="4" fillId="0" borderId="15" xfId="0" applyFont="1" applyFill="1" applyBorder="1" applyAlignment="1">
      <alignment horizontal="center" vertical="center" wrapText="1"/>
    </xf>
    <xf numFmtId="0" fontId="4" fillId="2" borderId="22" xfId="0" applyFont="1" applyFill="1" applyBorder="1" applyAlignment="1">
      <alignment horizontal="center" vertical="center" wrapText="1"/>
    </xf>
    <xf numFmtId="0" fontId="5" fillId="0" borderId="19" xfId="0" applyFont="1" applyFill="1" applyBorder="1" applyAlignment="1">
      <alignment horizontal="center" vertical="center" wrapText="1"/>
    </xf>
    <xf numFmtId="0" fontId="5" fillId="0" borderId="20" xfId="0" applyFont="1" applyFill="1" applyBorder="1" applyAlignment="1">
      <alignment horizontal="center" vertical="center" wrapText="1"/>
    </xf>
    <xf numFmtId="49" fontId="3" fillId="0" borderId="0" xfId="0" applyNumberFormat="1" applyFont="1" applyFill="1" applyBorder="1" applyAlignment="1">
      <alignment horizontal="center" vertical="center"/>
    </xf>
    <xf numFmtId="1" fontId="3" fillId="0" borderId="0" xfId="0" applyNumberFormat="1" applyFont="1" applyFill="1" applyBorder="1" applyAlignment="1">
      <alignment horizontal="center" vertical="center"/>
    </xf>
    <xf numFmtId="17" fontId="29" fillId="0" borderId="0" xfId="55" quotePrefix="1" applyNumberFormat="1" applyFont="1" applyBorder="1" applyAlignment="1">
      <alignment horizontal="center" vertical="center"/>
    </xf>
    <xf numFmtId="0" fontId="30" fillId="0" borderId="0" xfId="55" applyFont="1" applyBorder="1" applyAlignment="1">
      <alignment horizontal="center" vertical="center"/>
    </xf>
    <xf numFmtId="0" fontId="31" fillId="0" borderId="25" xfId="55" applyFont="1" applyBorder="1" applyAlignment="1">
      <alignment horizontal="center" vertical="center"/>
    </xf>
    <xf numFmtId="0" fontId="31" fillId="0" borderId="0" xfId="55" applyFont="1" applyBorder="1" applyAlignment="1">
      <alignment horizontal="center" vertical="center"/>
    </xf>
    <xf numFmtId="0" fontId="4" fillId="27" borderId="22" xfId="55" applyFont="1" applyFill="1" applyBorder="1" applyAlignment="1">
      <alignment horizontal="center" vertical="center" wrapText="1"/>
    </xf>
    <xf numFmtId="0" fontId="4" fillId="27" borderId="24" xfId="55" applyFont="1" applyFill="1" applyBorder="1" applyAlignment="1">
      <alignment horizontal="center" vertical="center" wrapText="1"/>
    </xf>
    <xf numFmtId="0" fontId="32" fillId="27" borderId="26" xfId="55" applyFont="1" applyFill="1" applyBorder="1" applyAlignment="1">
      <alignment horizontal="center" vertical="center" wrapText="1"/>
    </xf>
    <xf numFmtId="0" fontId="32" fillId="27" borderId="27" xfId="55" applyFont="1" applyFill="1" applyBorder="1" applyAlignment="1">
      <alignment horizontal="center" vertical="center" wrapText="1"/>
    </xf>
    <xf numFmtId="0" fontId="32" fillId="27" borderId="28" xfId="55" applyFont="1" applyFill="1" applyBorder="1" applyAlignment="1">
      <alignment horizontal="center" vertical="center" wrapText="1"/>
    </xf>
    <xf numFmtId="0" fontId="32" fillId="27" borderId="29" xfId="55" applyFont="1" applyFill="1" applyBorder="1" applyAlignment="1">
      <alignment horizontal="center" vertical="center" wrapText="1"/>
    </xf>
    <xf numFmtId="0" fontId="4" fillId="28" borderId="27" xfId="45" applyFont="1" applyFill="1" applyBorder="1" applyAlignment="1">
      <alignment horizontal="center" vertical="center" wrapText="1"/>
    </xf>
    <xf numFmtId="0" fontId="4" fillId="29" borderId="28" xfId="45" applyFont="1" applyFill="1" applyBorder="1" applyAlignment="1">
      <alignment horizontal="center" vertical="center" wrapText="1"/>
    </xf>
    <xf numFmtId="0" fontId="4" fillId="30" borderId="28" xfId="45" applyFont="1" applyFill="1" applyBorder="1" applyAlignment="1">
      <alignment horizontal="center" vertical="center" wrapText="1"/>
    </xf>
    <xf numFmtId="0" fontId="4" fillId="31" borderId="28" xfId="56" applyFont="1" applyFill="1" applyBorder="1" applyAlignment="1">
      <alignment horizontal="center" vertical="center" wrapText="1"/>
    </xf>
    <xf numFmtId="0" fontId="4" fillId="31" borderId="29" xfId="56" applyFont="1" applyFill="1" applyBorder="1" applyAlignment="1">
      <alignment horizontal="center" vertical="center" wrapText="1"/>
    </xf>
    <xf numFmtId="0" fontId="0" fillId="0" borderId="0" xfId="0" applyBorder="1"/>
    <xf numFmtId="0" fontId="9" fillId="0" borderId="14" xfId="55" applyNumberFormat="1" applyFont="1" applyFill="1" applyBorder="1" applyAlignment="1">
      <alignment horizontal="center" vertical="center" wrapText="1"/>
    </xf>
    <xf numFmtId="0" fontId="9" fillId="0" borderId="4" xfId="55" applyNumberFormat="1" applyFont="1" applyFill="1" applyBorder="1" applyAlignment="1">
      <alignment horizontal="center" vertical="center" wrapText="1"/>
    </xf>
    <xf numFmtId="43" fontId="34" fillId="0" borderId="15" xfId="57" applyFont="1" applyFill="1" applyBorder="1" applyAlignment="1">
      <alignment horizontal="center" vertical="center"/>
    </xf>
    <xf numFmtId="0" fontId="9" fillId="0" borderId="16" xfId="55" applyNumberFormat="1" applyFont="1" applyFill="1" applyBorder="1" applyAlignment="1">
      <alignment horizontal="center" vertical="center" wrapText="1"/>
    </xf>
    <xf numFmtId="0" fontId="9" fillId="0" borderId="17" xfId="55" applyNumberFormat="1" applyFont="1" applyFill="1" applyBorder="1" applyAlignment="1">
      <alignment horizontal="center" vertical="center" wrapText="1"/>
    </xf>
    <xf numFmtId="43" fontId="34" fillId="0" borderId="18" xfId="57" applyFont="1" applyFill="1" applyBorder="1" applyAlignment="1">
      <alignment horizontal="center" vertical="center"/>
    </xf>
    <xf numFmtId="43" fontId="0" fillId="0" borderId="0" xfId="0" applyNumberFormat="1" applyBorder="1"/>
    <xf numFmtId="0" fontId="33" fillId="34" borderId="26" xfId="55" applyFont="1" applyFill="1" applyBorder="1" applyAlignment="1">
      <alignment horizontal="center" vertical="center" textRotation="90" wrapText="1"/>
    </xf>
    <xf numFmtId="0" fontId="33" fillId="35" borderId="30" xfId="55" applyFont="1" applyFill="1" applyBorder="1" applyAlignment="1">
      <alignment horizontal="center" vertical="center" wrapText="1"/>
    </xf>
    <xf numFmtId="0" fontId="33" fillId="35" borderId="36" xfId="0" applyFont="1" applyFill="1" applyBorder="1" applyAlignment="1">
      <alignment horizontal="center" vertical="center" wrapText="1"/>
    </xf>
    <xf numFmtId="0" fontId="9" fillId="35" borderId="37" xfId="55" applyFont="1" applyFill="1" applyBorder="1" applyAlignment="1">
      <alignment horizontal="center" vertical="center" wrapText="1"/>
    </xf>
    <xf numFmtId="0" fontId="9" fillId="35" borderId="20" xfId="55" applyFont="1" applyFill="1" applyBorder="1" applyAlignment="1">
      <alignment horizontal="center" vertical="center" wrapText="1"/>
    </xf>
    <xf numFmtId="0" fontId="32" fillId="35" borderId="38" xfId="55" applyFont="1" applyFill="1" applyBorder="1" applyAlignment="1">
      <alignment horizontal="center" vertical="center" wrapText="1"/>
    </xf>
    <xf numFmtId="0" fontId="9" fillId="0" borderId="19" xfId="55" applyNumberFormat="1" applyFont="1" applyFill="1" applyBorder="1" applyAlignment="1">
      <alignment horizontal="center" vertical="center" wrapText="1"/>
    </xf>
    <xf numFmtId="0" fontId="9" fillId="0" borderId="20" xfId="55" applyNumberFormat="1" applyFont="1" applyFill="1" applyBorder="1" applyAlignment="1">
      <alignment horizontal="center" vertical="center" wrapText="1"/>
    </xf>
    <xf numFmtId="43" fontId="34" fillId="0" borderId="21" xfId="57" applyFont="1" applyFill="1" applyBorder="1" applyAlignment="1">
      <alignment horizontal="center" vertical="center"/>
    </xf>
    <xf numFmtId="0" fontId="33" fillId="34" borderId="31" xfId="55" applyFont="1" applyFill="1" applyBorder="1" applyAlignment="1">
      <alignment horizontal="center" vertical="center" textRotation="90" wrapText="1"/>
    </xf>
    <xf numFmtId="0" fontId="33" fillId="35" borderId="32" xfId="55" applyFont="1" applyFill="1" applyBorder="1" applyAlignment="1">
      <alignment horizontal="center" vertical="center" wrapText="1"/>
    </xf>
    <xf numFmtId="0" fontId="9" fillId="35" borderId="39" xfId="55" applyFont="1" applyFill="1" applyBorder="1" applyAlignment="1">
      <alignment horizontal="center" vertical="center" wrapText="1"/>
    </xf>
    <xf numFmtId="0" fontId="9" fillId="35" borderId="4" xfId="55" applyFont="1" applyFill="1" applyBorder="1" applyAlignment="1">
      <alignment horizontal="center" vertical="center" wrapText="1"/>
    </xf>
    <xf numFmtId="0" fontId="32" fillId="35" borderId="33" xfId="55" applyFont="1" applyFill="1" applyBorder="1" applyAlignment="1">
      <alignment horizontal="center" vertical="center" wrapText="1"/>
    </xf>
    <xf numFmtId="14" fontId="33" fillId="35" borderId="40" xfId="0" applyNumberFormat="1" applyFont="1" applyFill="1" applyBorder="1" applyAlignment="1">
      <alignment horizontal="center" vertical="center" wrapText="1"/>
    </xf>
    <xf numFmtId="0" fontId="33" fillId="34" borderId="41" xfId="55" applyFont="1" applyFill="1" applyBorder="1" applyAlignment="1">
      <alignment horizontal="center" vertical="center" textRotation="90" wrapText="1"/>
    </xf>
    <xf numFmtId="0" fontId="33" fillId="35" borderId="34" xfId="55" applyFont="1" applyFill="1" applyBorder="1" applyAlignment="1">
      <alignment horizontal="center" vertical="center" wrapText="1"/>
    </xf>
    <xf numFmtId="14" fontId="33" fillId="35" borderId="42" xfId="0" applyNumberFormat="1" applyFont="1" applyFill="1" applyBorder="1" applyAlignment="1">
      <alignment horizontal="center" vertical="center" wrapText="1"/>
    </xf>
    <xf numFmtId="0" fontId="9" fillId="35" borderId="43" xfId="55" applyFont="1" applyFill="1" applyBorder="1" applyAlignment="1">
      <alignment horizontal="center" vertical="center" wrapText="1"/>
    </xf>
    <xf numFmtId="0" fontId="9" fillId="35" borderId="17" xfId="55" applyFont="1" applyFill="1" applyBorder="1" applyAlignment="1">
      <alignment horizontal="center" vertical="center" wrapText="1"/>
    </xf>
    <xf numFmtId="0" fontId="32" fillId="35" borderId="35" xfId="55" applyFont="1" applyFill="1" applyBorder="1" applyAlignment="1">
      <alignment horizontal="center" vertical="center" wrapText="1"/>
    </xf>
    <xf numFmtId="0" fontId="9" fillId="0" borderId="0" xfId="55" applyNumberFormat="1" applyFont="1" applyFill="1" applyBorder="1" applyAlignment="1">
      <alignment horizontal="center" vertical="center" wrapText="1"/>
    </xf>
    <xf numFmtId="43" fontId="34" fillId="0" borderId="0" xfId="57" applyFont="1" applyFill="1" applyBorder="1" applyAlignment="1">
      <alignment horizontal="center" vertical="center"/>
    </xf>
    <xf numFmtId="43" fontId="35" fillId="0" borderId="0" xfId="57" applyFont="1" applyFill="1" applyBorder="1" applyAlignment="1">
      <alignment horizontal="center" vertical="center"/>
    </xf>
    <xf numFmtId="43" fontId="36" fillId="0" borderId="0" xfId="0" applyNumberFormat="1" applyFont="1" applyBorder="1"/>
    <xf numFmtId="0" fontId="33" fillId="2" borderId="26" xfId="55" applyFont="1" applyFill="1" applyBorder="1" applyAlignment="1">
      <alignment horizontal="center" vertical="center" textRotation="90" wrapText="1"/>
    </xf>
    <xf numFmtId="0" fontId="33" fillId="32" borderId="30" xfId="55" applyFont="1" applyFill="1" applyBorder="1" applyAlignment="1">
      <alignment horizontal="center" vertical="center" wrapText="1"/>
    </xf>
    <xf numFmtId="0" fontId="33" fillId="32" borderId="44" xfId="0" applyFont="1" applyFill="1" applyBorder="1" applyAlignment="1">
      <alignment horizontal="center" vertical="center" wrapText="1"/>
    </xf>
    <xf numFmtId="0" fontId="9" fillId="32" borderId="22" xfId="55" applyFont="1" applyFill="1" applyBorder="1" applyAlignment="1">
      <alignment horizontal="center" vertical="center" wrapText="1"/>
    </xf>
    <xf numFmtId="0" fontId="9" fillId="32" borderId="23" xfId="55" applyNumberFormat="1" applyFont="1" applyFill="1" applyBorder="1" applyAlignment="1">
      <alignment horizontal="center" vertical="center" wrapText="1"/>
    </xf>
    <xf numFmtId="0" fontId="32" fillId="33" borderId="45" xfId="55" applyFont="1" applyFill="1" applyBorder="1" applyAlignment="1">
      <alignment horizontal="center" vertical="center" wrapText="1"/>
    </xf>
    <xf numFmtId="0" fontId="9" fillId="0" borderId="22" xfId="55" applyNumberFormat="1" applyFont="1" applyFill="1" applyBorder="1" applyAlignment="1">
      <alignment horizontal="center" vertical="center" wrapText="1"/>
    </xf>
    <xf numFmtId="0" fontId="9" fillId="0" borderId="23" xfId="55" applyNumberFormat="1" applyFont="1" applyFill="1" applyBorder="1" applyAlignment="1">
      <alignment horizontal="center" vertical="center" wrapText="1"/>
    </xf>
    <xf numFmtId="43" fontId="34" fillId="0" borderId="24" xfId="57" applyFont="1" applyFill="1" applyBorder="1" applyAlignment="1">
      <alignment horizontal="center" vertical="center"/>
    </xf>
  </cellXfs>
  <cellStyles count="58">
    <cellStyle name="20% - 1. jelölőszín" xfId="1"/>
    <cellStyle name="20% - 2. jelölőszín" xfId="2"/>
    <cellStyle name="20% - 3. jelölőszín" xfId="3"/>
    <cellStyle name="20% - 4. jelölőszín" xfId="4"/>
    <cellStyle name="20% - 5. jelölőszín" xfId="5"/>
    <cellStyle name="20% - 6. jelölőszín" xfId="6"/>
    <cellStyle name="40% - 1. jelölőszín" xfId="7"/>
    <cellStyle name="40% - 2. jelölőszín" xfId="8"/>
    <cellStyle name="40% - 3. jelölőszín" xfId="9"/>
    <cellStyle name="40% - 4. jelölőszín" xfId="10"/>
    <cellStyle name="40% - 5. jelölőszín" xfId="11"/>
    <cellStyle name="40% - 6. jelölőszín" xfId="12"/>
    <cellStyle name="60% - 1. jelölőszín" xfId="13"/>
    <cellStyle name="60% - 2. jelölőszín" xfId="14"/>
    <cellStyle name="60% - 3. jelölőszín" xfId="15"/>
    <cellStyle name="60% - 4. jelölőszín" xfId="16"/>
    <cellStyle name="60% - 5. jelölőszín" xfId="17"/>
    <cellStyle name="60% - 6. jelölőszín" xfId="18"/>
    <cellStyle name="Bevitel" xfId="19"/>
    <cellStyle name="Cím" xfId="20"/>
    <cellStyle name="Címsor 1" xfId="21"/>
    <cellStyle name="Címsor 2" xfId="22"/>
    <cellStyle name="Címsor 3" xfId="23"/>
    <cellStyle name="Címsor 4" xfId="24"/>
    <cellStyle name="Comma 2" xfId="57"/>
    <cellStyle name="Ellenőrzőcella" xfId="25"/>
    <cellStyle name="Figyelmeztetés" xfId="26"/>
    <cellStyle name="Hivatkozott cella" xfId="27"/>
    <cellStyle name="Jegyzet" xfId="28"/>
    <cellStyle name="Jelölőszín (1)" xfId="29"/>
    <cellStyle name="Jelölőszín (2)" xfId="30"/>
    <cellStyle name="Jelölőszín (3)" xfId="31"/>
    <cellStyle name="Jelölőszín (4)" xfId="32"/>
    <cellStyle name="Jelölőszín (5)" xfId="33"/>
    <cellStyle name="Jelölőszín (6)" xfId="34"/>
    <cellStyle name="Jó" xfId="35"/>
    <cellStyle name="Kimenet" xfId="36"/>
    <cellStyle name="Magyarázó szöveg" xfId="37"/>
    <cellStyle name="Normal" xfId="0" builtinId="0"/>
    <cellStyle name="Normal 2" xfId="38"/>
    <cellStyle name="Normal 3" xfId="39"/>
    <cellStyle name="Normal 3 2" xfId="40"/>
    <cellStyle name="Normal 3 3" xfId="41"/>
    <cellStyle name="Normal 3 3 2" xfId="42"/>
    <cellStyle name="Normal 3 4" xfId="43"/>
    <cellStyle name="Normal 4" xfId="44"/>
    <cellStyle name="Normal 4 2" xfId="45"/>
    <cellStyle name="Normal 5" xfId="46"/>
    <cellStyle name="Normal 5 2" xfId="47"/>
    <cellStyle name="Normal 6" xfId="48"/>
    <cellStyle name="Normal 7" xfId="49"/>
    <cellStyle name="Normal 8" xfId="50"/>
    <cellStyle name="Normal 9" xfId="56"/>
    <cellStyle name="Normal_Sheet1" xfId="55"/>
    <cellStyle name="Összesen" xfId="51"/>
    <cellStyle name="Rossz" xfId="52"/>
    <cellStyle name="Semleges" xfId="53"/>
    <cellStyle name="Számítás" xfId="5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0"/>
  <sheetViews>
    <sheetView tabSelected="1" workbookViewId="0">
      <pane ySplit="3" topLeftCell="A4" activePane="bottomLeft" state="frozen"/>
      <selection pane="bottomLeft" activeCell="Q13" sqref="Q13"/>
    </sheetView>
  </sheetViews>
  <sheetFormatPr defaultRowHeight="12.75" x14ac:dyDescent="0.2"/>
  <cols>
    <col min="1" max="120" width="20.7109375" customWidth="1"/>
  </cols>
  <sheetData>
    <row r="1" spans="1:20" x14ac:dyDescent="0.2">
      <c r="A1" s="37" t="s">
        <v>0</v>
      </c>
      <c r="B1" s="37"/>
      <c r="C1" s="37"/>
      <c r="D1" s="37"/>
      <c r="E1" s="37" t="s">
        <v>1</v>
      </c>
      <c r="F1" s="37"/>
      <c r="G1" s="37"/>
      <c r="H1" s="37"/>
      <c r="I1" s="37" t="s">
        <v>2</v>
      </c>
      <c r="J1" s="37"/>
      <c r="K1" s="37"/>
      <c r="L1" s="37"/>
      <c r="M1" s="37" t="s">
        <v>3</v>
      </c>
      <c r="N1" s="37"/>
      <c r="O1" s="37"/>
      <c r="P1" s="37"/>
      <c r="Q1" s="37" t="s">
        <v>4</v>
      </c>
      <c r="R1" s="37"/>
      <c r="S1" s="37"/>
      <c r="T1" s="37"/>
    </row>
    <row r="2" spans="1:20" ht="13.5" thickBot="1" x14ac:dyDescent="0.25">
      <c r="A2" s="38">
        <v>3</v>
      </c>
      <c r="B2" s="38"/>
      <c r="C2" s="38"/>
      <c r="D2" s="38"/>
      <c r="E2" s="38">
        <v>9</v>
      </c>
      <c r="F2" s="38"/>
      <c r="G2" s="38"/>
      <c r="H2" s="38"/>
      <c r="I2" s="38">
        <v>5</v>
      </c>
      <c r="J2" s="38"/>
      <c r="K2" s="38"/>
      <c r="L2" s="38"/>
      <c r="M2" s="38">
        <v>2</v>
      </c>
      <c r="N2" s="38"/>
      <c r="O2" s="38"/>
      <c r="P2" s="38"/>
      <c r="Q2" s="38">
        <v>11</v>
      </c>
      <c r="R2" s="38"/>
      <c r="S2" s="38"/>
      <c r="T2" s="38"/>
    </row>
    <row r="3" spans="1:20" ht="35.1" customHeight="1" thickBot="1" x14ac:dyDescent="0.25">
      <c r="A3" s="34" t="s">
        <v>5</v>
      </c>
      <c r="B3" s="26"/>
      <c r="C3" s="26"/>
      <c r="D3" s="27"/>
      <c r="E3" s="34" t="s">
        <v>6</v>
      </c>
      <c r="F3" s="26"/>
      <c r="G3" s="26"/>
      <c r="H3" s="27"/>
      <c r="I3" s="34" t="s">
        <v>7</v>
      </c>
      <c r="J3" s="26"/>
      <c r="K3" s="26"/>
      <c r="L3" s="27"/>
      <c r="M3" s="34" t="s">
        <v>8</v>
      </c>
      <c r="N3" s="26"/>
      <c r="O3" s="26"/>
      <c r="P3" s="27"/>
      <c r="Q3" s="34" t="s">
        <v>9</v>
      </c>
      <c r="R3" s="26"/>
      <c r="S3" s="26"/>
      <c r="T3" s="27"/>
    </row>
    <row r="4" spans="1:20" x14ac:dyDescent="0.2">
      <c r="A4" s="35" t="s">
        <v>10</v>
      </c>
      <c r="B4" s="36"/>
      <c r="C4" s="11" t="s">
        <v>11</v>
      </c>
      <c r="D4" s="12" t="s">
        <v>12</v>
      </c>
      <c r="E4" s="35" t="s">
        <v>10</v>
      </c>
      <c r="F4" s="36"/>
      <c r="G4" s="11" t="s">
        <v>11</v>
      </c>
      <c r="H4" s="12" t="s">
        <v>12</v>
      </c>
      <c r="I4" s="35" t="s">
        <v>10</v>
      </c>
      <c r="J4" s="36"/>
      <c r="K4" s="11" t="s">
        <v>11</v>
      </c>
      <c r="L4" s="12" t="s">
        <v>12</v>
      </c>
      <c r="M4" s="35" t="s">
        <v>10</v>
      </c>
      <c r="N4" s="36"/>
      <c r="O4" s="11" t="s">
        <v>11</v>
      </c>
      <c r="P4" s="12" t="s">
        <v>12</v>
      </c>
      <c r="Q4" s="35" t="s">
        <v>10</v>
      </c>
      <c r="R4" s="36"/>
      <c r="S4" s="11" t="s">
        <v>11</v>
      </c>
      <c r="T4" s="12" t="s">
        <v>12</v>
      </c>
    </row>
    <row r="5" spans="1:20" ht="13.5" thickBot="1" x14ac:dyDescent="0.25">
      <c r="A5" s="13" t="s">
        <v>13</v>
      </c>
      <c r="B5" s="14" t="s">
        <v>14</v>
      </c>
      <c r="C5" s="15" t="s">
        <v>15</v>
      </c>
      <c r="D5" s="16" t="s">
        <v>16</v>
      </c>
      <c r="E5" s="13" t="s">
        <v>13</v>
      </c>
      <c r="F5" s="14" t="s">
        <v>14</v>
      </c>
      <c r="G5" s="15" t="s">
        <v>15</v>
      </c>
      <c r="H5" s="16" t="s">
        <v>16</v>
      </c>
      <c r="I5" s="13" t="s">
        <v>13</v>
      </c>
      <c r="J5" s="14" t="s">
        <v>14</v>
      </c>
      <c r="K5" s="15" t="s">
        <v>15</v>
      </c>
      <c r="L5" s="16" t="s">
        <v>16</v>
      </c>
      <c r="M5" s="13" t="s">
        <v>13</v>
      </c>
      <c r="N5" s="14" t="s">
        <v>14</v>
      </c>
      <c r="O5" s="15" t="s">
        <v>15</v>
      </c>
      <c r="P5" s="16" t="s">
        <v>16</v>
      </c>
      <c r="Q5" s="13" t="s">
        <v>13</v>
      </c>
      <c r="R5" s="14" t="s">
        <v>14</v>
      </c>
      <c r="S5" s="15" t="s">
        <v>15</v>
      </c>
      <c r="T5" s="16" t="s">
        <v>16</v>
      </c>
    </row>
    <row r="6" spans="1:20" ht="13.5" thickBot="1" x14ac:dyDescent="0.25">
      <c r="A6" s="19" t="s">
        <v>17</v>
      </c>
      <c r="B6" s="20" t="s">
        <v>18</v>
      </c>
      <c r="C6" s="26" t="s">
        <v>19</v>
      </c>
      <c r="D6" s="27"/>
      <c r="E6" s="19" t="s">
        <v>17</v>
      </c>
      <c r="F6" s="20" t="s">
        <v>18</v>
      </c>
      <c r="G6" s="26" t="s">
        <v>19</v>
      </c>
      <c r="H6" s="27"/>
      <c r="I6" s="19" t="s">
        <v>17</v>
      </c>
      <c r="J6" s="20" t="s">
        <v>18</v>
      </c>
      <c r="K6" s="26" t="s">
        <v>19</v>
      </c>
      <c r="L6" s="27"/>
      <c r="M6" s="19" t="s">
        <v>17</v>
      </c>
      <c r="N6" s="20" t="s">
        <v>18</v>
      </c>
      <c r="O6" s="26" t="s">
        <v>19</v>
      </c>
      <c r="P6" s="27"/>
      <c r="Q6" s="19" t="s">
        <v>17</v>
      </c>
      <c r="R6" s="20" t="s">
        <v>18</v>
      </c>
      <c r="S6" s="26" t="s">
        <v>19</v>
      </c>
      <c r="T6" s="27"/>
    </row>
    <row r="7" spans="1:20" x14ac:dyDescent="0.2">
      <c r="A7" s="17" t="s">
        <v>20</v>
      </c>
      <c r="B7" s="18" t="s">
        <v>21</v>
      </c>
      <c r="C7" s="18">
        <v>100</v>
      </c>
      <c r="D7" s="32"/>
      <c r="E7" s="17" t="s">
        <v>20</v>
      </c>
      <c r="F7" s="18" t="s">
        <v>21</v>
      </c>
      <c r="G7" s="18">
        <v>100</v>
      </c>
      <c r="H7" s="32"/>
      <c r="I7" s="17" t="s">
        <v>20</v>
      </c>
      <c r="J7" s="18" t="s">
        <v>21</v>
      </c>
      <c r="K7" s="18">
        <v>100</v>
      </c>
      <c r="L7" s="32"/>
      <c r="M7" s="17" t="s">
        <v>20</v>
      </c>
      <c r="N7" s="18" t="s">
        <v>21</v>
      </c>
      <c r="O7" s="18">
        <v>100</v>
      </c>
      <c r="P7" s="32"/>
      <c r="Q7" s="17" t="s">
        <v>20</v>
      </c>
      <c r="R7" s="18" t="s">
        <v>21</v>
      </c>
      <c r="S7" s="18">
        <v>100</v>
      </c>
      <c r="T7" s="32"/>
    </row>
    <row r="8" spans="1:20" ht="25.5" x14ac:dyDescent="0.2">
      <c r="A8" s="5" t="s">
        <v>22</v>
      </c>
      <c r="B8" s="3" t="s">
        <v>23</v>
      </c>
      <c r="C8" s="3">
        <v>29</v>
      </c>
      <c r="D8" s="33"/>
      <c r="E8" s="5" t="s">
        <v>22</v>
      </c>
      <c r="F8" s="3" t="s">
        <v>23</v>
      </c>
      <c r="G8" s="3">
        <v>29</v>
      </c>
      <c r="H8" s="33"/>
      <c r="I8" s="5" t="s">
        <v>22</v>
      </c>
      <c r="J8" s="3" t="s">
        <v>23</v>
      </c>
      <c r="K8" s="3">
        <v>29</v>
      </c>
      <c r="L8" s="33"/>
      <c r="M8" s="5" t="s">
        <v>22</v>
      </c>
      <c r="N8" s="3" t="s">
        <v>23</v>
      </c>
      <c r="O8" s="3">
        <v>29</v>
      </c>
      <c r="P8" s="33"/>
      <c r="Q8" s="5" t="s">
        <v>22</v>
      </c>
      <c r="R8" s="3" t="s">
        <v>23</v>
      </c>
      <c r="S8" s="3">
        <v>29</v>
      </c>
      <c r="T8" s="33"/>
    </row>
    <row r="9" spans="1:20" x14ac:dyDescent="0.2">
      <c r="A9" s="5" t="s">
        <v>24</v>
      </c>
      <c r="B9" s="3" t="s">
        <v>25</v>
      </c>
      <c r="C9" s="3">
        <v>20</v>
      </c>
      <c r="D9" s="33"/>
      <c r="E9" s="5" t="s">
        <v>24</v>
      </c>
      <c r="F9" s="3" t="s">
        <v>25</v>
      </c>
      <c r="G9" s="3">
        <v>20</v>
      </c>
      <c r="H9" s="33"/>
      <c r="I9" s="5" t="s">
        <v>24</v>
      </c>
      <c r="J9" s="3" t="s">
        <v>25</v>
      </c>
      <c r="K9" s="3">
        <v>20</v>
      </c>
      <c r="L9" s="33"/>
      <c r="M9" s="5" t="s">
        <v>24</v>
      </c>
      <c r="N9" s="3" t="s">
        <v>25</v>
      </c>
      <c r="O9" s="3">
        <v>20</v>
      </c>
      <c r="P9" s="33"/>
      <c r="Q9" s="5" t="s">
        <v>24</v>
      </c>
      <c r="R9" s="3" t="s">
        <v>25</v>
      </c>
      <c r="S9" s="3">
        <v>20</v>
      </c>
      <c r="T9" s="33"/>
    </row>
    <row r="10" spans="1:20" ht="38.25" x14ac:dyDescent="0.2">
      <c r="A10" s="5" t="s">
        <v>26</v>
      </c>
      <c r="B10" s="3" t="s">
        <v>27</v>
      </c>
      <c r="C10" s="3">
        <v>50</v>
      </c>
      <c r="D10" s="33"/>
      <c r="E10" s="5" t="s">
        <v>26</v>
      </c>
      <c r="F10" s="3" t="s">
        <v>27</v>
      </c>
      <c r="G10" s="3">
        <v>50</v>
      </c>
      <c r="H10" s="33"/>
      <c r="I10" s="5" t="s">
        <v>26</v>
      </c>
      <c r="J10" s="3" t="s">
        <v>27</v>
      </c>
      <c r="K10" s="3">
        <v>50</v>
      </c>
      <c r="L10" s="33"/>
      <c r="M10" s="5" t="s">
        <v>26</v>
      </c>
      <c r="N10" s="3" t="s">
        <v>27</v>
      </c>
      <c r="O10" s="3">
        <v>50</v>
      </c>
      <c r="P10" s="33"/>
      <c r="Q10" s="5" t="s">
        <v>26</v>
      </c>
      <c r="R10" s="3" t="s">
        <v>27</v>
      </c>
      <c r="S10" s="3">
        <v>50</v>
      </c>
      <c r="T10" s="33"/>
    </row>
    <row r="11" spans="1:20" x14ac:dyDescent="0.2">
      <c r="A11" s="5" t="s">
        <v>28</v>
      </c>
      <c r="B11" s="3" t="s">
        <v>29</v>
      </c>
      <c r="C11" s="3">
        <v>50</v>
      </c>
      <c r="D11" s="33"/>
      <c r="E11" s="5" t="s">
        <v>28</v>
      </c>
      <c r="F11" s="3" t="s">
        <v>29</v>
      </c>
      <c r="G11" s="3">
        <v>50</v>
      </c>
      <c r="H11" s="33"/>
      <c r="I11" s="5" t="s">
        <v>28</v>
      </c>
      <c r="J11" s="3" t="s">
        <v>29</v>
      </c>
      <c r="K11" s="3">
        <v>50</v>
      </c>
      <c r="L11" s="33"/>
      <c r="M11" s="5" t="s">
        <v>28</v>
      </c>
      <c r="N11" s="3" t="s">
        <v>29</v>
      </c>
      <c r="O11" s="3">
        <v>50</v>
      </c>
      <c r="P11" s="33"/>
      <c r="Q11" s="5" t="s">
        <v>28</v>
      </c>
      <c r="R11" s="3" t="s">
        <v>29</v>
      </c>
      <c r="S11" s="3">
        <v>50</v>
      </c>
      <c r="T11" s="33"/>
    </row>
    <row r="12" spans="1:20" ht="38.25" x14ac:dyDescent="0.2">
      <c r="A12" s="5" t="s">
        <v>30</v>
      </c>
      <c r="B12" s="3" t="s">
        <v>31</v>
      </c>
      <c r="C12" s="3">
        <v>20</v>
      </c>
      <c r="D12" s="33"/>
      <c r="E12" s="5" t="s">
        <v>30</v>
      </c>
      <c r="F12" s="3" t="s">
        <v>31</v>
      </c>
      <c r="G12" s="3">
        <v>20</v>
      </c>
      <c r="H12" s="33"/>
      <c r="I12" s="5" t="s">
        <v>30</v>
      </c>
      <c r="J12" s="3" t="s">
        <v>31</v>
      </c>
      <c r="K12" s="3">
        <v>20</v>
      </c>
      <c r="L12" s="33"/>
      <c r="M12" s="5" t="s">
        <v>30</v>
      </c>
      <c r="N12" s="3" t="s">
        <v>31</v>
      </c>
      <c r="O12" s="3">
        <v>20</v>
      </c>
      <c r="P12" s="33"/>
      <c r="Q12" s="5" t="s">
        <v>30</v>
      </c>
      <c r="R12" s="3" t="s">
        <v>31</v>
      </c>
      <c r="S12" s="3">
        <v>20</v>
      </c>
      <c r="T12" s="33"/>
    </row>
    <row r="13" spans="1:20" ht="76.5" x14ac:dyDescent="0.2">
      <c r="A13" s="5" t="s">
        <v>32</v>
      </c>
      <c r="B13" s="3" t="s">
        <v>33</v>
      </c>
      <c r="C13" s="3">
        <v>60</v>
      </c>
      <c r="D13" s="33"/>
      <c r="E13" s="5" t="s">
        <v>32</v>
      </c>
      <c r="F13" s="3" t="s">
        <v>33</v>
      </c>
      <c r="G13" s="3">
        <v>60</v>
      </c>
      <c r="H13" s="33"/>
      <c r="I13" s="5" t="s">
        <v>32</v>
      </c>
      <c r="J13" s="3" t="s">
        <v>33</v>
      </c>
      <c r="K13" s="3">
        <v>60</v>
      </c>
      <c r="L13" s="33"/>
      <c r="M13" s="5" t="s">
        <v>32</v>
      </c>
      <c r="N13" s="3" t="s">
        <v>33</v>
      </c>
      <c r="O13" s="3">
        <v>60</v>
      </c>
      <c r="P13" s="33"/>
      <c r="Q13" s="5" t="s">
        <v>32</v>
      </c>
      <c r="R13" s="3" t="s">
        <v>33</v>
      </c>
      <c r="S13" s="3">
        <v>60</v>
      </c>
      <c r="T13" s="33"/>
    </row>
    <row r="14" spans="1:20" ht="38.25" x14ac:dyDescent="0.2">
      <c r="A14" s="5" t="s">
        <v>34</v>
      </c>
      <c r="B14" s="3" t="s">
        <v>35</v>
      </c>
      <c r="C14" s="3">
        <v>50</v>
      </c>
      <c r="D14" s="33"/>
      <c r="E14" s="5" t="s">
        <v>34</v>
      </c>
      <c r="F14" s="3" t="s">
        <v>35</v>
      </c>
      <c r="G14" s="3">
        <v>50</v>
      </c>
      <c r="H14" s="33"/>
      <c r="I14" s="5" t="s">
        <v>34</v>
      </c>
      <c r="J14" s="3" t="s">
        <v>35</v>
      </c>
      <c r="K14" s="3">
        <v>50</v>
      </c>
      <c r="L14" s="33"/>
      <c r="M14" s="5" t="s">
        <v>34</v>
      </c>
      <c r="N14" s="3" t="s">
        <v>35</v>
      </c>
      <c r="O14" s="3">
        <v>50</v>
      </c>
      <c r="P14" s="33"/>
      <c r="Q14" s="5" t="s">
        <v>34</v>
      </c>
      <c r="R14" s="3" t="s">
        <v>35</v>
      </c>
      <c r="S14" s="3">
        <v>50</v>
      </c>
      <c r="T14" s="33"/>
    </row>
    <row r="15" spans="1:20" ht="25.5" x14ac:dyDescent="0.2">
      <c r="A15" s="5" t="s">
        <v>36</v>
      </c>
      <c r="B15" s="3" t="s">
        <v>37</v>
      </c>
      <c r="C15" s="3">
        <v>5</v>
      </c>
      <c r="D15" s="33"/>
      <c r="E15" s="5" t="s">
        <v>36</v>
      </c>
      <c r="F15" s="3" t="s">
        <v>37</v>
      </c>
      <c r="G15" s="3">
        <v>5</v>
      </c>
      <c r="H15" s="33"/>
      <c r="I15" s="5" t="s">
        <v>36</v>
      </c>
      <c r="J15" s="3" t="s">
        <v>37</v>
      </c>
      <c r="K15" s="3">
        <v>5</v>
      </c>
      <c r="L15" s="33"/>
      <c r="M15" s="5" t="s">
        <v>36</v>
      </c>
      <c r="N15" s="3" t="s">
        <v>37</v>
      </c>
      <c r="O15" s="3">
        <v>5</v>
      </c>
      <c r="P15" s="33"/>
      <c r="Q15" s="5" t="s">
        <v>36</v>
      </c>
      <c r="R15" s="3" t="s">
        <v>37</v>
      </c>
      <c r="S15" s="3">
        <v>5</v>
      </c>
      <c r="T15" s="33"/>
    </row>
    <row r="16" spans="1:20" ht="13.5" thickBot="1" x14ac:dyDescent="0.25">
      <c r="A16" s="30" t="s">
        <v>38</v>
      </c>
      <c r="B16" s="31"/>
      <c r="C16" s="21">
        <f>SUM(C7:C15)</f>
        <v>384</v>
      </c>
      <c r="D16" s="22">
        <v>0</v>
      </c>
      <c r="E16" s="30" t="s">
        <v>38</v>
      </c>
      <c r="F16" s="31"/>
      <c r="G16" s="21">
        <f>SUM(G7:G15)</f>
        <v>384</v>
      </c>
      <c r="H16" s="22">
        <v>0</v>
      </c>
      <c r="I16" s="30" t="s">
        <v>38</v>
      </c>
      <c r="J16" s="31"/>
      <c r="K16" s="21">
        <f>SUM(K7:K15)</f>
        <v>384</v>
      </c>
      <c r="L16" s="22">
        <v>0</v>
      </c>
      <c r="M16" s="30" t="s">
        <v>38</v>
      </c>
      <c r="N16" s="31"/>
      <c r="O16" s="21">
        <f>SUM(O7:O15)</f>
        <v>384</v>
      </c>
      <c r="P16" s="22">
        <v>0</v>
      </c>
      <c r="Q16" s="30" t="s">
        <v>38</v>
      </c>
      <c r="R16" s="31"/>
      <c r="S16" s="21">
        <f>SUM(S7:S15)</f>
        <v>384</v>
      </c>
      <c r="T16" s="22">
        <v>0</v>
      </c>
    </row>
    <row r="17" spans="1:20" ht="13.5" thickBot="1" x14ac:dyDescent="0.25">
      <c r="A17" s="19" t="s">
        <v>17</v>
      </c>
      <c r="B17" s="20" t="s">
        <v>39</v>
      </c>
      <c r="C17" s="26" t="s">
        <v>40</v>
      </c>
      <c r="D17" s="27"/>
      <c r="E17" s="19" t="s">
        <v>17</v>
      </c>
      <c r="F17" s="20" t="s">
        <v>39</v>
      </c>
      <c r="G17" s="26" t="s">
        <v>41</v>
      </c>
      <c r="H17" s="27"/>
      <c r="I17" s="19" t="s">
        <v>17</v>
      </c>
      <c r="J17" s="20" t="s">
        <v>39</v>
      </c>
      <c r="K17" s="26" t="s">
        <v>40</v>
      </c>
      <c r="L17" s="27"/>
      <c r="M17" s="19" t="s">
        <v>17</v>
      </c>
      <c r="N17" s="20" t="s">
        <v>39</v>
      </c>
      <c r="O17" s="26" t="s">
        <v>41</v>
      </c>
      <c r="P17" s="27"/>
      <c r="Q17" s="19" t="s">
        <v>17</v>
      </c>
      <c r="R17" s="20" t="s">
        <v>39</v>
      </c>
      <c r="S17" s="26" t="s">
        <v>42</v>
      </c>
      <c r="T17" s="27"/>
    </row>
    <row r="18" spans="1:20" x14ac:dyDescent="0.2">
      <c r="A18" s="17" t="s">
        <v>20</v>
      </c>
      <c r="B18" s="18" t="s">
        <v>21</v>
      </c>
      <c r="C18" s="18">
        <v>5</v>
      </c>
      <c r="D18" s="28"/>
      <c r="E18" s="17" t="s">
        <v>20</v>
      </c>
      <c r="F18" s="18" t="s">
        <v>21</v>
      </c>
      <c r="G18" s="18">
        <v>15</v>
      </c>
      <c r="H18" s="28"/>
      <c r="I18" s="17" t="s">
        <v>20</v>
      </c>
      <c r="J18" s="18" t="s">
        <v>21</v>
      </c>
      <c r="K18" s="18">
        <v>5</v>
      </c>
      <c r="L18" s="28"/>
      <c r="M18" s="17" t="s">
        <v>20</v>
      </c>
      <c r="N18" s="18" t="s">
        <v>21</v>
      </c>
      <c r="O18" s="18">
        <v>15</v>
      </c>
      <c r="P18" s="28"/>
      <c r="Q18" s="17" t="s">
        <v>20</v>
      </c>
      <c r="R18" s="18" t="s">
        <v>21</v>
      </c>
      <c r="S18" s="18">
        <v>15</v>
      </c>
      <c r="T18" s="28"/>
    </row>
    <row r="19" spans="1:20" ht="38.25" x14ac:dyDescent="0.2">
      <c r="A19" s="5" t="s">
        <v>26</v>
      </c>
      <c r="B19" s="3" t="s">
        <v>27</v>
      </c>
      <c r="C19" s="3">
        <v>11</v>
      </c>
      <c r="D19" s="29"/>
      <c r="E19" s="5" t="s">
        <v>26</v>
      </c>
      <c r="F19" s="3" t="s">
        <v>27</v>
      </c>
      <c r="G19" s="3">
        <v>11</v>
      </c>
      <c r="H19" s="29"/>
      <c r="I19" s="5" t="s">
        <v>26</v>
      </c>
      <c r="J19" s="3" t="s">
        <v>27</v>
      </c>
      <c r="K19" s="3">
        <v>11</v>
      </c>
      <c r="L19" s="29"/>
      <c r="M19" s="5" t="s">
        <v>26</v>
      </c>
      <c r="N19" s="3" t="s">
        <v>27</v>
      </c>
      <c r="O19" s="3">
        <v>11</v>
      </c>
      <c r="P19" s="29"/>
      <c r="Q19" s="5" t="s">
        <v>26</v>
      </c>
      <c r="R19" s="3" t="s">
        <v>27</v>
      </c>
      <c r="S19" s="3">
        <v>11</v>
      </c>
      <c r="T19" s="29"/>
    </row>
    <row r="20" spans="1:20" ht="25.5" x14ac:dyDescent="0.2">
      <c r="A20" s="8" t="s">
        <v>22</v>
      </c>
      <c r="B20" s="4" t="s">
        <v>23</v>
      </c>
      <c r="C20" s="4">
        <v>0</v>
      </c>
      <c r="D20" s="29"/>
      <c r="E20" s="5" t="s">
        <v>22</v>
      </c>
      <c r="F20" s="3" t="s">
        <v>23</v>
      </c>
      <c r="G20" s="3">
        <v>32</v>
      </c>
      <c r="H20" s="29"/>
      <c r="I20" s="5" t="s">
        <v>22</v>
      </c>
      <c r="J20" s="3" t="s">
        <v>23</v>
      </c>
      <c r="K20" s="3">
        <v>2</v>
      </c>
      <c r="L20" s="29"/>
      <c r="M20" s="5" t="s">
        <v>22</v>
      </c>
      <c r="N20" s="3" t="s">
        <v>23</v>
      </c>
      <c r="O20" s="3">
        <v>32</v>
      </c>
      <c r="P20" s="29"/>
      <c r="Q20" s="5" t="s">
        <v>22</v>
      </c>
      <c r="R20" s="3" t="s">
        <v>23</v>
      </c>
      <c r="S20" s="3">
        <v>39</v>
      </c>
      <c r="T20" s="29"/>
    </row>
    <row r="21" spans="1:20" ht="76.5" x14ac:dyDescent="0.2">
      <c r="A21" s="5" t="s">
        <v>32</v>
      </c>
      <c r="B21" s="3" t="s">
        <v>33</v>
      </c>
      <c r="C21" s="3">
        <v>2</v>
      </c>
      <c r="D21" s="29"/>
      <c r="E21" s="5" t="s">
        <v>32</v>
      </c>
      <c r="F21" s="3" t="s">
        <v>33</v>
      </c>
      <c r="G21" s="3">
        <v>35</v>
      </c>
      <c r="H21" s="29"/>
      <c r="I21" s="8" t="s">
        <v>32</v>
      </c>
      <c r="J21" s="4" t="s">
        <v>33</v>
      </c>
      <c r="K21" s="4">
        <v>0</v>
      </c>
      <c r="L21" s="29"/>
      <c r="M21" s="5" t="s">
        <v>32</v>
      </c>
      <c r="N21" s="3" t="s">
        <v>33</v>
      </c>
      <c r="O21" s="3">
        <v>35</v>
      </c>
      <c r="P21" s="29"/>
      <c r="Q21" s="5" t="s">
        <v>32</v>
      </c>
      <c r="R21" s="3" t="s">
        <v>33</v>
      </c>
      <c r="S21" s="3">
        <v>60</v>
      </c>
      <c r="T21" s="29"/>
    </row>
    <row r="22" spans="1:20" x14ac:dyDescent="0.2">
      <c r="A22" s="8" t="s">
        <v>24</v>
      </c>
      <c r="B22" s="4" t="s">
        <v>25</v>
      </c>
      <c r="C22" s="4">
        <v>0</v>
      </c>
      <c r="D22" s="29"/>
      <c r="E22" s="8" t="s">
        <v>24</v>
      </c>
      <c r="F22" s="4" t="s">
        <v>25</v>
      </c>
      <c r="G22" s="4">
        <v>0</v>
      </c>
      <c r="H22" s="29"/>
      <c r="I22" s="8" t="s">
        <v>24</v>
      </c>
      <c r="J22" s="4" t="s">
        <v>25</v>
      </c>
      <c r="K22" s="4">
        <v>0</v>
      </c>
      <c r="L22" s="29"/>
      <c r="M22" s="8" t="s">
        <v>24</v>
      </c>
      <c r="N22" s="4" t="s">
        <v>25</v>
      </c>
      <c r="O22" s="4">
        <v>0</v>
      </c>
      <c r="P22" s="29"/>
      <c r="Q22" s="5" t="s">
        <v>24</v>
      </c>
      <c r="R22" s="3" t="s">
        <v>25</v>
      </c>
      <c r="S22" s="3">
        <v>20</v>
      </c>
      <c r="T22" s="29"/>
    </row>
    <row r="23" spans="1:20" ht="38.25" x14ac:dyDescent="0.2">
      <c r="A23" s="5" t="s">
        <v>34</v>
      </c>
      <c r="B23" s="3" t="s">
        <v>35</v>
      </c>
      <c r="C23" s="3">
        <v>2</v>
      </c>
      <c r="D23" s="29"/>
      <c r="E23" s="5" t="s">
        <v>34</v>
      </c>
      <c r="F23" s="3" t="s">
        <v>35</v>
      </c>
      <c r="G23" s="3">
        <v>5</v>
      </c>
      <c r="H23" s="29"/>
      <c r="I23" s="5" t="s">
        <v>34</v>
      </c>
      <c r="J23" s="3" t="s">
        <v>35</v>
      </c>
      <c r="K23" s="3">
        <v>2</v>
      </c>
      <c r="L23" s="29"/>
      <c r="M23" s="5" t="s">
        <v>34</v>
      </c>
      <c r="N23" s="3" t="s">
        <v>35</v>
      </c>
      <c r="O23" s="3">
        <v>5</v>
      </c>
      <c r="P23" s="29"/>
      <c r="Q23" s="5" t="s">
        <v>34</v>
      </c>
      <c r="R23" s="3" t="s">
        <v>35</v>
      </c>
      <c r="S23" s="3">
        <v>7</v>
      </c>
      <c r="T23" s="29"/>
    </row>
    <row r="24" spans="1:20" x14ac:dyDescent="0.2">
      <c r="A24" s="10" t="s">
        <v>28</v>
      </c>
      <c r="B24" s="1" t="s">
        <v>29</v>
      </c>
      <c r="C24" s="1">
        <v>0</v>
      </c>
      <c r="D24" s="29"/>
      <c r="E24" s="5" t="s">
        <v>28</v>
      </c>
      <c r="F24" s="3" t="s">
        <v>29</v>
      </c>
      <c r="G24" s="3">
        <v>20</v>
      </c>
      <c r="H24" s="29"/>
      <c r="I24" s="10" t="s">
        <v>28</v>
      </c>
      <c r="J24" s="1" t="s">
        <v>29</v>
      </c>
      <c r="K24" s="1">
        <v>0</v>
      </c>
      <c r="L24" s="29"/>
      <c r="M24" s="5" t="s">
        <v>28</v>
      </c>
      <c r="N24" s="3" t="s">
        <v>29</v>
      </c>
      <c r="O24" s="3">
        <v>20</v>
      </c>
      <c r="P24" s="29"/>
      <c r="Q24" s="5" t="s">
        <v>28</v>
      </c>
      <c r="R24" s="3" t="s">
        <v>29</v>
      </c>
      <c r="S24" s="3">
        <v>50</v>
      </c>
      <c r="T24" s="29"/>
    </row>
    <row r="25" spans="1:20" ht="38.25" x14ac:dyDescent="0.2">
      <c r="A25" s="9" t="s">
        <v>43</v>
      </c>
      <c r="B25" s="2" t="s">
        <v>44</v>
      </c>
      <c r="C25" s="2">
        <v>20</v>
      </c>
      <c r="D25" s="29"/>
      <c r="E25" s="5" t="s">
        <v>43</v>
      </c>
      <c r="F25" s="3" t="s">
        <v>44</v>
      </c>
      <c r="G25" s="3">
        <v>20</v>
      </c>
      <c r="H25" s="29"/>
      <c r="I25" s="9" t="s">
        <v>43</v>
      </c>
      <c r="J25" s="2" t="s">
        <v>44</v>
      </c>
      <c r="K25" s="2">
        <v>20</v>
      </c>
      <c r="L25" s="29"/>
      <c r="M25" s="5" t="s">
        <v>43</v>
      </c>
      <c r="N25" s="3" t="s">
        <v>44</v>
      </c>
      <c r="O25" s="3">
        <v>20</v>
      </c>
      <c r="P25" s="29"/>
      <c r="Q25" s="5" t="s">
        <v>43</v>
      </c>
      <c r="R25" s="3" t="s">
        <v>44</v>
      </c>
      <c r="S25" s="3">
        <v>20</v>
      </c>
      <c r="T25" s="29"/>
    </row>
    <row r="26" spans="1:20" ht="25.5" x14ac:dyDescent="0.2">
      <c r="A26" s="9" t="s">
        <v>45</v>
      </c>
      <c r="B26" s="2" t="s">
        <v>46</v>
      </c>
      <c r="C26" s="2">
        <v>110</v>
      </c>
      <c r="D26" s="29"/>
      <c r="E26" s="9" t="s">
        <v>45</v>
      </c>
      <c r="F26" s="2" t="s">
        <v>46</v>
      </c>
      <c r="G26" s="2">
        <v>112</v>
      </c>
      <c r="H26" s="29"/>
      <c r="I26" s="9" t="s">
        <v>45</v>
      </c>
      <c r="J26" s="2" t="s">
        <v>46</v>
      </c>
      <c r="K26" s="2">
        <v>110</v>
      </c>
      <c r="L26" s="29"/>
      <c r="M26" s="9" t="s">
        <v>45</v>
      </c>
      <c r="N26" s="2" t="s">
        <v>46</v>
      </c>
      <c r="O26" s="2">
        <v>112</v>
      </c>
      <c r="P26" s="29"/>
      <c r="Q26" s="5" t="s">
        <v>45</v>
      </c>
      <c r="R26" s="3" t="s">
        <v>46</v>
      </c>
      <c r="S26" s="3">
        <v>112</v>
      </c>
      <c r="T26" s="29"/>
    </row>
    <row r="27" spans="1:20" ht="38.25" x14ac:dyDescent="0.2">
      <c r="A27" s="10" t="s">
        <v>30</v>
      </c>
      <c r="B27" s="1" t="s">
        <v>31</v>
      </c>
      <c r="C27" s="1">
        <v>0</v>
      </c>
      <c r="D27" s="29"/>
      <c r="E27" s="10" t="s">
        <v>30</v>
      </c>
      <c r="F27" s="1" t="s">
        <v>31</v>
      </c>
      <c r="G27" s="1">
        <v>0</v>
      </c>
      <c r="H27" s="29"/>
      <c r="I27" s="10" t="s">
        <v>30</v>
      </c>
      <c r="J27" s="1" t="s">
        <v>31</v>
      </c>
      <c r="K27" s="1">
        <v>0</v>
      </c>
      <c r="L27" s="29"/>
      <c r="M27" s="10" t="s">
        <v>30</v>
      </c>
      <c r="N27" s="1" t="s">
        <v>31</v>
      </c>
      <c r="O27" s="1">
        <v>0</v>
      </c>
      <c r="P27" s="29"/>
      <c r="Q27" s="5" t="s">
        <v>30</v>
      </c>
      <c r="R27" s="3" t="s">
        <v>31</v>
      </c>
      <c r="S27" s="3">
        <v>11</v>
      </c>
      <c r="T27" s="29"/>
    </row>
    <row r="28" spans="1:20" ht="25.5" x14ac:dyDescent="0.2">
      <c r="A28" s="10" t="s">
        <v>36</v>
      </c>
      <c r="B28" s="1" t="s">
        <v>37</v>
      </c>
      <c r="C28" s="1">
        <v>0</v>
      </c>
      <c r="D28" s="29"/>
      <c r="E28" s="10" t="s">
        <v>36</v>
      </c>
      <c r="F28" s="1" t="s">
        <v>37</v>
      </c>
      <c r="G28" s="1">
        <v>0</v>
      </c>
      <c r="H28" s="29"/>
      <c r="I28" s="10" t="s">
        <v>36</v>
      </c>
      <c r="J28" s="1" t="s">
        <v>37</v>
      </c>
      <c r="K28" s="1">
        <v>0</v>
      </c>
      <c r="L28" s="29"/>
      <c r="M28" s="10" t="s">
        <v>36</v>
      </c>
      <c r="N28" s="1" t="s">
        <v>37</v>
      </c>
      <c r="O28" s="1">
        <v>0</v>
      </c>
      <c r="P28" s="29"/>
      <c r="Q28" s="5" t="s">
        <v>36</v>
      </c>
      <c r="R28" s="3" t="s">
        <v>37</v>
      </c>
      <c r="S28" s="3">
        <v>5</v>
      </c>
      <c r="T28" s="29"/>
    </row>
    <row r="29" spans="1:20" ht="13.5" thickBot="1" x14ac:dyDescent="0.25">
      <c r="A29" s="23" t="s">
        <v>38</v>
      </c>
      <c r="B29" s="24"/>
      <c r="C29" s="6">
        <f>SUM(C18:C28)</f>
        <v>150</v>
      </c>
      <c r="D29" s="7">
        <v>1</v>
      </c>
      <c r="E29" s="23" t="s">
        <v>38</v>
      </c>
      <c r="F29" s="24"/>
      <c r="G29" s="6">
        <f>SUM(G18:G28)</f>
        <v>250</v>
      </c>
      <c r="H29" s="7">
        <v>0.15</v>
      </c>
      <c r="I29" s="23" t="s">
        <v>38</v>
      </c>
      <c r="J29" s="24"/>
      <c r="K29" s="6">
        <f>SUM(K18:K28)</f>
        <v>150</v>
      </c>
      <c r="L29" s="7">
        <v>1.05</v>
      </c>
      <c r="M29" s="23" t="s">
        <v>38</v>
      </c>
      <c r="N29" s="24"/>
      <c r="O29" s="6">
        <f>SUM(O18:O28)</f>
        <v>250</v>
      </c>
      <c r="P29" s="7">
        <v>0.15</v>
      </c>
      <c r="Q29" s="23" t="s">
        <v>38</v>
      </c>
      <c r="R29" s="24"/>
      <c r="S29" s="6">
        <f>SUM(S18:S28)</f>
        <v>350</v>
      </c>
      <c r="T29" s="7">
        <v>0.02</v>
      </c>
    </row>
    <row r="30" spans="1:20" ht="50.1" customHeight="1" x14ac:dyDescent="0.2">
      <c r="A30" s="25" t="s">
        <v>47</v>
      </c>
      <c r="B30" s="25"/>
      <c r="C30" s="25"/>
      <c r="D30" s="25"/>
      <c r="E30" s="25"/>
      <c r="F30" s="25"/>
      <c r="G30" s="25"/>
      <c r="H30" s="25"/>
      <c r="I30" s="25"/>
      <c r="J30" s="25"/>
      <c r="K30" s="25"/>
      <c r="L30" s="25"/>
      <c r="M30" s="25"/>
      <c r="N30" s="25"/>
      <c r="O30" s="25"/>
      <c r="P30" s="25"/>
      <c r="Q30" s="25"/>
      <c r="R30" s="25"/>
      <c r="S30" s="25"/>
      <c r="T30" s="25"/>
    </row>
  </sheetData>
  <mergeCells count="51">
    <mergeCell ref="A2:D2"/>
    <mergeCell ref="E2:H2"/>
    <mergeCell ref="I2:L2"/>
    <mergeCell ref="M2:P2"/>
    <mergeCell ref="Q2:T2"/>
    <mergeCell ref="A1:D1"/>
    <mergeCell ref="E1:H1"/>
    <mergeCell ref="I1:L1"/>
    <mergeCell ref="M1:P1"/>
    <mergeCell ref="Q1:T1"/>
    <mergeCell ref="A4:B4"/>
    <mergeCell ref="E4:F4"/>
    <mergeCell ref="I4:J4"/>
    <mergeCell ref="M4:N4"/>
    <mergeCell ref="Q4:R4"/>
    <mergeCell ref="A3:D3"/>
    <mergeCell ref="E3:H3"/>
    <mergeCell ref="I3:L3"/>
    <mergeCell ref="M3:P3"/>
    <mergeCell ref="Q3:T3"/>
    <mergeCell ref="D7:D15"/>
    <mergeCell ref="H7:H15"/>
    <mergeCell ref="L7:L15"/>
    <mergeCell ref="P7:P15"/>
    <mergeCell ref="T7:T15"/>
    <mergeCell ref="C6:D6"/>
    <mergeCell ref="G6:H6"/>
    <mergeCell ref="K6:L6"/>
    <mergeCell ref="O6:P6"/>
    <mergeCell ref="S6:T6"/>
    <mergeCell ref="A16:B16"/>
    <mergeCell ref="E16:F16"/>
    <mergeCell ref="I16:J16"/>
    <mergeCell ref="M16:N16"/>
    <mergeCell ref="Q16:R16"/>
    <mergeCell ref="A30:T30"/>
    <mergeCell ref="S17:T17"/>
    <mergeCell ref="D18:D28"/>
    <mergeCell ref="H18:H28"/>
    <mergeCell ref="L18:L28"/>
    <mergeCell ref="P18:P28"/>
    <mergeCell ref="T18:T28"/>
    <mergeCell ref="C17:D17"/>
    <mergeCell ref="G17:H17"/>
    <mergeCell ref="K17:L17"/>
    <mergeCell ref="O17:P17"/>
    <mergeCell ref="A29:B29"/>
    <mergeCell ref="E29:F29"/>
    <mergeCell ref="I29:J29"/>
    <mergeCell ref="M29:N29"/>
    <mergeCell ref="Q29:R29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O13"/>
  <sheetViews>
    <sheetView workbookViewId="0">
      <selection activeCell="J10" sqref="J10"/>
    </sheetView>
  </sheetViews>
  <sheetFormatPr defaultRowHeight="12.75" x14ac:dyDescent="0.2"/>
  <cols>
    <col min="1" max="1" width="7.140625" bestFit="1" customWidth="1"/>
    <col min="2" max="2" width="24" customWidth="1"/>
    <col min="3" max="3" width="23.5703125" customWidth="1"/>
    <col min="4" max="8" width="15.7109375" customWidth="1"/>
    <col min="9" max="9" width="11.140625" customWidth="1"/>
    <col min="11" max="11" width="11.5703125" customWidth="1"/>
    <col min="13" max="13" width="14.28515625" bestFit="1" customWidth="1"/>
    <col min="15" max="15" width="11.7109375" bestFit="1" customWidth="1"/>
  </cols>
  <sheetData>
    <row r="1" spans="1:15" ht="27.75" x14ac:dyDescent="0.2">
      <c r="A1" s="39" t="s">
        <v>64</v>
      </c>
      <c r="B1" s="40"/>
      <c r="C1" s="40"/>
      <c r="D1" s="40"/>
      <c r="E1" s="40"/>
      <c r="F1" s="40"/>
      <c r="G1" s="40"/>
      <c r="H1" s="40"/>
    </row>
    <row r="2" spans="1:15" ht="13.5" thickBot="1" x14ac:dyDescent="0.25">
      <c r="A2" s="41"/>
      <c r="B2" s="42"/>
      <c r="C2" s="42"/>
      <c r="D2" s="42"/>
      <c r="E2" s="42"/>
      <c r="F2" s="42"/>
      <c r="G2" s="42"/>
      <c r="H2" s="42"/>
    </row>
    <row r="3" spans="1:15" ht="51.75" thickBot="1" x14ac:dyDescent="0.25">
      <c r="A3" s="43" t="s">
        <v>48</v>
      </c>
      <c r="B3" s="44"/>
      <c r="C3" s="45" t="s">
        <v>49</v>
      </c>
      <c r="D3" s="46" t="s">
        <v>50</v>
      </c>
      <c r="E3" s="47" t="s">
        <v>51</v>
      </c>
      <c r="F3" s="47" t="s">
        <v>52</v>
      </c>
      <c r="G3" s="47" t="s">
        <v>53</v>
      </c>
      <c r="H3" s="48" t="s">
        <v>54</v>
      </c>
      <c r="I3" s="49" t="s">
        <v>55</v>
      </c>
      <c r="J3" s="50" t="s">
        <v>56</v>
      </c>
      <c r="K3" s="51" t="s">
        <v>57</v>
      </c>
      <c r="L3" s="52" t="s">
        <v>58</v>
      </c>
      <c r="M3" s="53" t="s">
        <v>59</v>
      </c>
    </row>
    <row r="4" spans="1:15" ht="51.75" customHeight="1" thickBot="1" x14ac:dyDescent="0.25">
      <c r="A4" s="87" t="s">
        <v>60</v>
      </c>
      <c r="B4" s="88" t="s">
        <v>61</v>
      </c>
      <c r="C4" s="89" t="s">
        <v>65</v>
      </c>
      <c r="D4" s="90">
        <f t="shared" ref="D4" si="0">F4+E4</f>
        <v>800</v>
      </c>
      <c r="E4" s="91">
        <v>100</v>
      </c>
      <c r="F4" s="91">
        <v>700</v>
      </c>
      <c r="G4" s="91">
        <v>250</v>
      </c>
      <c r="H4" s="92">
        <f t="shared" ref="H4:H9" si="1">F4-G4</f>
        <v>450</v>
      </c>
      <c r="I4" s="93">
        <v>384</v>
      </c>
      <c r="J4" s="94">
        <v>384</v>
      </c>
      <c r="K4" s="94">
        <f>H4-J4</f>
        <v>66</v>
      </c>
      <c r="L4" s="94">
        <v>0</v>
      </c>
      <c r="M4" s="95">
        <f>H4*24*6*L4</f>
        <v>0</v>
      </c>
      <c r="N4" s="54"/>
      <c r="O4" s="54"/>
    </row>
    <row r="5" spans="1:15" ht="20.25" customHeight="1" x14ac:dyDescent="0.2">
      <c r="A5" s="62" t="s">
        <v>62</v>
      </c>
      <c r="B5" s="63" t="s">
        <v>63</v>
      </c>
      <c r="C5" s="64" t="s">
        <v>0</v>
      </c>
      <c r="D5" s="65">
        <f t="shared" ref="D5:D9" si="2">E5+F5</f>
        <v>500</v>
      </c>
      <c r="E5" s="66">
        <v>100</v>
      </c>
      <c r="F5" s="66">
        <v>400</v>
      </c>
      <c r="G5" s="66">
        <v>250</v>
      </c>
      <c r="H5" s="67">
        <f t="shared" si="1"/>
        <v>150</v>
      </c>
      <c r="I5" s="68">
        <v>351</v>
      </c>
      <c r="J5" s="69">
        <v>150</v>
      </c>
      <c r="K5" s="69">
        <f>H5-J5</f>
        <v>0</v>
      </c>
      <c r="L5" s="69">
        <v>1</v>
      </c>
      <c r="M5" s="70">
        <f>H5*24*3*L5</f>
        <v>10800</v>
      </c>
      <c r="N5" s="54"/>
      <c r="O5" s="54"/>
    </row>
    <row r="6" spans="1:15" ht="20.25" customHeight="1" x14ac:dyDescent="0.2">
      <c r="A6" s="71"/>
      <c r="B6" s="72"/>
      <c r="C6" s="64" t="s">
        <v>1</v>
      </c>
      <c r="D6" s="73">
        <f t="shared" si="2"/>
        <v>600</v>
      </c>
      <c r="E6" s="74">
        <v>100</v>
      </c>
      <c r="F6" s="74">
        <v>500</v>
      </c>
      <c r="G6" s="74">
        <v>250</v>
      </c>
      <c r="H6" s="75">
        <f t="shared" si="1"/>
        <v>250</v>
      </c>
      <c r="I6" s="55">
        <v>381</v>
      </c>
      <c r="J6" s="56">
        <v>250</v>
      </c>
      <c r="K6" s="56">
        <f t="shared" ref="K6:K9" si="3">H6-J6</f>
        <v>0</v>
      </c>
      <c r="L6" s="56">
        <v>0.15</v>
      </c>
      <c r="M6" s="57">
        <f>H6*24*9*L6</f>
        <v>8100</v>
      </c>
      <c r="N6" s="54"/>
      <c r="O6" s="54"/>
    </row>
    <row r="7" spans="1:15" ht="20.25" customHeight="1" x14ac:dyDescent="0.2">
      <c r="A7" s="71"/>
      <c r="B7" s="72"/>
      <c r="C7" s="64" t="s">
        <v>2</v>
      </c>
      <c r="D7" s="73">
        <f t="shared" ref="D7" si="4">E7+F7</f>
        <v>500</v>
      </c>
      <c r="E7" s="74">
        <v>100</v>
      </c>
      <c r="F7" s="74">
        <v>400</v>
      </c>
      <c r="G7" s="74">
        <v>250</v>
      </c>
      <c r="H7" s="75">
        <f t="shared" ref="H7" si="5">F7-G7</f>
        <v>150</v>
      </c>
      <c r="I7" s="55">
        <v>354</v>
      </c>
      <c r="J7" s="56">
        <v>150</v>
      </c>
      <c r="K7" s="56">
        <f t="shared" ref="K7" si="6">H7-J7</f>
        <v>0</v>
      </c>
      <c r="L7" s="56">
        <v>1.05</v>
      </c>
      <c r="M7" s="57">
        <f>H7*24*5*L7</f>
        <v>18900</v>
      </c>
      <c r="N7" s="54"/>
      <c r="O7" s="54"/>
    </row>
    <row r="8" spans="1:15" ht="20.25" customHeight="1" x14ac:dyDescent="0.2">
      <c r="A8" s="71"/>
      <c r="B8" s="72"/>
      <c r="C8" s="76" t="s">
        <v>3</v>
      </c>
      <c r="D8" s="73">
        <f t="shared" si="2"/>
        <v>600</v>
      </c>
      <c r="E8" s="74">
        <v>100</v>
      </c>
      <c r="F8" s="74">
        <v>500</v>
      </c>
      <c r="G8" s="74">
        <v>250</v>
      </c>
      <c r="H8" s="75">
        <f t="shared" si="1"/>
        <v>250</v>
      </c>
      <c r="I8" s="55">
        <v>381</v>
      </c>
      <c r="J8" s="56">
        <v>250</v>
      </c>
      <c r="K8" s="56">
        <f t="shared" si="3"/>
        <v>0</v>
      </c>
      <c r="L8" s="56">
        <v>0.15</v>
      </c>
      <c r="M8" s="57">
        <f>H8*24*2*L8</f>
        <v>1800</v>
      </c>
      <c r="N8" s="54"/>
      <c r="O8" s="54"/>
    </row>
    <row r="9" spans="1:15" ht="20.25" customHeight="1" thickBot="1" x14ac:dyDescent="0.25">
      <c r="A9" s="77"/>
      <c r="B9" s="78"/>
      <c r="C9" s="79" t="s">
        <v>4</v>
      </c>
      <c r="D9" s="80">
        <f t="shared" si="2"/>
        <v>700</v>
      </c>
      <c r="E9" s="81">
        <v>100</v>
      </c>
      <c r="F9" s="81">
        <v>600</v>
      </c>
      <c r="G9" s="81">
        <v>250</v>
      </c>
      <c r="H9" s="82">
        <f t="shared" si="1"/>
        <v>350</v>
      </c>
      <c r="I9" s="58">
        <v>380</v>
      </c>
      <c r="J9" s="59">
        <v>350</v>
      </c>
      <c r="K9" s="59">
        <f t="shared" si="3"/>
        <v>0</v>
      </c>
      <c r="L9" s="59">
        <v>0.02</v>
      </c>
      <c r="M9" s="60">
        <f>H9*24*11*L9</f>
        <v>1848</v>
      </c>
      <c r="N9" s="54"/>
      <c r="O9" s="54"/>
    </row>
    <row r="10" spans="1:15" ht="14.25" x14ac:dyDescent="0.2">
      <c r="I10" s="83"/>
      <c r="J10" s="83"/>
      <c r="K10" s="83"/>
      <c r="L10" s="83"/>
      <c r="M10" s="84"/>
      <c r="N10" s="54"/>
      <c r="O10" s="54"/>
    </row>
    <row r="11" spans="1:15" ht="15" x14ac:dyDescent="0.2">
      <c r="I11" s="83"/>
      <c r="J11" s="83"/>
      <c r="K11" s="83"/>
      <c r="L11" s="83"/>
      <c r="M11" s="85">
        <f>SUM(M4:M9)</f>
        <v>41448</v>
      </c>
      <c r="N11" s="54"/>
      <c r="O11" s="61"/>
    </row>
    <row r="12" spans="1:15" ht="14.25" x14ac:dyDescent="0.2">
      <c r="I12" s="54"/>
      <c r="J12" s="54"/>
      <c r="K12" s="54"/>
      <c r="L12" s="54"/>
      <c r="M12" s="86"/>
      <c r="N12" s="54"/>
      <c r="O12" s="54"/>
    </row>
    <row r="13" spans="1:15" x14ac:dyDescent="0.2">
      <c r="I13" s="54"/>
      <c r="J13" s="54"/>
      <c r="K13" s="54"/>
      <c r="L13" s="54"/>
      <c r="M13" s="54"/>
      <c r="N13" s="54"/>
      <c r="O13" s="54"/>
    </row>
  </sheetData>
  <mergeCells count="5">
    <mergeCell ref="A1:H1"/>
    <mergeCell ref="A2:H2"/>
    <mergeCell ref="A3:B3"/>
    <mergeCell ref="A5:A9"/>
    <mergeCell ref="B5:B9"/>
  </mergeCells>
  <pageMargins left="0.7" right="0.7" top="0.75" bottom="0.75" header="0.3" footer="0.3"/>
  <legacy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MachetaResults</vt:lpstr>
      <vt:lpstr>Available ATC</vt:lpstr>
    </vt:vector>
  </TitlesOfParts>
  <Company>Hewlett-Packard Company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Ioana Carmen CORNECIU</dc:creator>
  <cp:lastModifiedBy>Ioana Carmen CORNECIU</cp:lastModifiedBy>
  <dcterms:created xsi:type="dcterms:W3CDTF">2023-10-17T11:19:19Z</dcterms:created>
  <dcterms:modified xsi:type="dcterms:W3CDTF">2023-10-17T11:29:07Z</dcterms:modified>
</cp:coreProperties>
</file>