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3185" yWindow="15" windowWidth="17325" windowHeight="12600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M7" i="2" l="1"/>
  <c r="M6" i="2"/>
  <c r="M5" i="2"/>
  <c r="H6" i="2"/>
  <c r="K6" i="2" s="1"/>
  <c r="D6" i="2"/>
  <c r="H5" i="2"/>
  <c r="K5" i="2" s="1"/>
  <c r="D5" i="2"/>
  <c r="H7" i="2"/>
  <c r="D7" i="2"/>
  <c r="H4" i="2"/>
  <c r="M4" i="2" s="1"/>
  <c r="D4" i="2"/>
  <c r="K4" i="2" l="1"/>
  <c r="K7" i="2"/>
  <c r="M9" i="2"/>
  <c r="K22" i="1"/>
  <c r="G22" i="1"/>
  <c r="C22" i="1"/>
  <c r="K13" i="1"/>
  <c r="G13" i="1"/>
  <c r="C13" i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<sst xmlns="http://schemas.openxmlformats.org/spreadsheetml/2006/main" count="151" uniqueCount="56">
  <si>
    <t>01-03.12.2023</t>
  </si>
  <si>
    <t>04-08.12.2023</t>
  </si>
  <si>
    <t>09-31.12.2023</t>
  </si>
  <si>
    <t>CROSS BORDER CAPACITY ALLOCATION AUCTION RESULTS for the period of:
01-03.12.2023</t>
  </si>
  <si>
    <t>CROSS BORDER CAPACITY ALLOCATION AUCTION RESULTS for the period of:
04-08.12.2023</t>
  </si>
  <si>
    <t>CROSS BORDER CAPACITY ALLOCATION AUCTION RESULTS for the period of:
09-31.12.2023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</si>
  <si>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</si>
  <si>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</si>
  <si>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</si>
  <si>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</si>
  <si>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</si>
  <si>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</si>
  <si>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</si>
  <si>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</si>
  <si>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</si>
  <si>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350</t>
  </si>
  <si>
    <t>ATC = 250</t>
  </si>
  <si>
    <t>11XCEZ-CZ------1</t>
  </si>
  <si>
    <t>CEZ a.s.</t>
  </si>
  <si>
    <t>11XEDFTRADING--G</t>
  </si>
  <si>
    <t>EDF Trading Limited</t>
  </si>
  <si>
    <t>12XEFT-SWITZERLR</t>
  </si>
  <si>
    <t>ENERGY FINANCING TEAM SWITZERLAND AG</t>
  </si>
  <si>
    <t>11XIGET--------D</t>
  </si>
  <si>
    <t>GEN-I d.o.o</t>
  </si>
  <si>
    <t>15X-MVM--------B</t>
  </si>
  <si>
    <t>MVM PARTNER ENERGIAKERESKEDELMI ZARTKORUEN MUKODO RESZVENYTARSASAG</t>
  </si>
  <si>
    <t>11XFREEPOINT---N</t>
  </si>
  <si>
    <t>FREEPOINT COMMODITIES EUROPE LLP</t>
  </si>
  <si>
    <t>Total Allocated Capacity</t>
  </si>
  <si>
    <t>EXPORT (RO-RS)</t>
  </si>
  <si>
    <t>11XDANSKECOM---P</t>
  </si>
  <si>
    <t>DANSKE COMMODITIES A/S</t>
  </si>
  <si>
    <t>28X-PETROL-LJ--C</t>
  </si>
  <si>
    <t>Petrol Slovenska energetska druzba dd Ljubljana</t>
  </si>
  <si>
    <t>32X0011001016581</t>
  </si>
  <si>
    <t>Nomad Energy Company EOOD</t>
  </si>
  <si>
    <t>NOTE: The deadline for transferring capacities for the month of DECEMBRIE is 25 NOIEMBRIE 2023, 12:00(RO). _x000D_
The transfers are to be operated by the participants in the DAMAS platform and the corresponding annex for the transfer is to be sent  by email to: contracte.alocare@transelectrica.ro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</si>
  <si>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</si>
  <si>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</si>
  <si>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</si>
  <si>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</si>
  <si>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</si>
  <si>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</si>
  <si>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</si>
  <si>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</si>
  <si>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</si>
  <si>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</si>
  <si>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Auction Price</t>
  </si>
  <si>
    <t>Auction Value</t>
  </si>
  <si>
    <t>IMPORT</t>
  </si>
  <si>
    <t>Serbia -&gt; Romania (RS-RO)</t>
  </si>
  <si>
    <t>EXPORT</t>
  </si>
  <si>
    <t>Romania -&gt; Serbia (RO-RS)</t>
  </si>
  <si>
    <t>December 2023</t>
  </si>
  <si>
    <t>01-31.12.2023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</si>
</sst>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color theme="0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10" fillId="9" borderId="11" applyNumberFormat="0" applyAlignment="0" applyProtection="0"/>
    <xf numFmtId="0" fontId="11" fillId="0" borderId="0" applyNumberFormat="0" applyFill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18" borderId="15" applyNumberFormat="0" applyAlignment="0" applyProtection="0"/>
    <xf numFmtId="0" fontId="16" fillId="0" borderId="0" applyNumberFormat="0" applyFill="0" applyBorder="0" applyAlignment="0" applyProtection="0"/>
    <xf numFmtId="0" fontId="17" fillId="0" borderId="16" applyNumberFormat="0" applyFill="0" applyAlignment="0" applyProtection="0"/>
    <xf numFmtId="0" fontId="18" fillId="19" borderId="17" applyNumberFormat="0" applyFont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23" borderId="0" applyNumberFormat="0" applyBorder="0" applyAlignment="0" applyProtection="0"/>
    <xf numFmtId="0" fontId="19" fillId="6" borderId="0" applyNumberFormat="0" applyBorder="0" applyAlignment="0" applyProtection="0"/>
    <xf numFmtId="0" fontId="20" fillId="24" borderId="18" applyNumberFormat="0" applyAlignment="0" applyProtection="0"/>
    <xf numFmtId="0" fontId="21" fillId="0" borderId="0" applyNumberFormat="0" applyFill="0" applyBorder="0" applyAlignment="0" applyProtection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3" fillId="0" borderId="0"/>
    <xf numFmtId="0" fontId="22" fillId="0" borderId="0"/>
    <xf numFmtId="0" fontId="24" fillId="0" borderId="0"/>
    <xf numFmtId="0" fontId="25" fillId="0" borderId="19" applyNumberFormat="0" applyFill="0" applyAlignment="0" applyProtection="0"/>
    <xf numFmtId="0" fontId="26" fillId="5" borderId="0" applyNumberFormat="0" applyBorder="0" applyAlignment="0" applyProtection="0"/>
    <xf numFmtId="0" fontId="27" fillId="25" borderId="0" applyNumberFormat="0" applyBorder="0" applyAlignment="0" applyProtection="0"/>
    <xf numFmtId="0" fontId="28" fillId="24" borderId="11" applyNumberFormat="0" applyAlignment="0" applyProtection="0"/>
    <xf numFmtId="0" fontId="22" fillId="0" borderId="0"/>
    <xf numFmtId="43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2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" fontId="6" fillId="0" borderId="28" xfId="0" applyNumberFormat="1" applyFont="1" applyFill="1" applyBorder="1" applyAlignment="1">
      <alignment horizontal="center" vertical="center" wrapText="1"/>
    </xf>
    <xf numFmtId="4" fontId="7" fillId="0" borderId="29" xfId="0" applyNumberFormat="1" applyFont="1" applyFill="1" applyBorder="1" applyAlignment="1">
      <alignment horizont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49" fontId="3" fillId="2" borderId="34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wrapText="1"/>
    </xf>
    <xf numFmtId="0" fontId="5" fillId="0" borderId="38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22" fillId="0" borderId="0" xfId="38"/>
    <xf numFmtId="0" fontId="32" fillId="26" borderId="42" xfId="51" applyFont="1" applyFill="1" applyBorder="1" applyAlignment="1">
      <alignment horizontal="center" vertical="center" wrapText="1"/>
    </xf>
    <xf numFmtId="0" fontId="32" fillId="26" borderId="43" xfId="51" applyFont="1" applyFill="1" applyBorder="1" applyAlignment="1">
      <alignment horizontal="center" vertical="center" wrapText="1"/>
    </xf>
    <xf numFmtId="0" fontId="32" fillId="26" borderId="4" xfId="51" applyFont="1" applyFill="1" applyBorder="1" applyAlignment="1">
      <alignment horizontal="center" vertical="center" wrapText="1"/>
    </xf>
    <xf numFmtId="0" fontId="32" fillId="26" borderId="5" xfId="51" applyFont="1" applyFill="1" applyBorder="1" applyAlignment="1">
      <alignment horizontal="center" vertical="center" wrapText="1"/>
    </xf>
    <xf numFmtId="0" fontId="3" fillId="27" borderId="43" xfId="45" applyFont="1" applyFill="1" applyBorder="1" applyAlignment="1">
      <alignment horizontal="center" vertical="center" wrapText="1"/>
    </xf>
    <xf numFmtId="0" fontId="3" fillId="28" borderId="4" xfId="45" applyFont="1" applyFill="1" applyBorder="1" applyAlignment="1">
      <alignment horizontal="center" vertical="center" wrapText="1"/>
    </xf>
    <xf numFmtId="0" fontId="3" fillId="29" borderId="4" xfId="45" applyFont="1" applyFill="1" applyBorder="1" applyAlignment="1">
      <alignment horizontal="center" vertical="center" wrapText="1"/>
    </xf>
    <xf numFmtId="0" fontId="3" fillId="30" borderId="4" xfId="56" applyFont="1" applyFill="1" applyBorder="1" applyAlignment="1">
      <alignment horizontal="center" vertical="center" wrapText="1"/>
    </xf>
    <xf numFmtId="0" fontId="3" fillId="30" borderId="5" xfId="56" applyFont="1" applyFill="1" applyBorder="1" applyAlignment="1">
      <alignment horizontal="center" vertical="center" wrapText="1"/>
    </xf>
    <xf numFmtId="0" fontId="22" fillId="0" borderId="0" xfId="38" applyBorder="1"/>
    <xf numFmtId="0" fontId="18" fillId="0" borderId="20" xfId="51" applyNumberFormat="1" applyFont="1" applyFill="1" applyBorder="1" applyAlignment="1">
      <alignment horizontal="center" vertical="center" wrapText="1"/>
    </xf>
    <xf numFmtId="43" fontId="34" fillId="0" borderId="26" xfId="57" applyFont="1" applyFill="1" applyBorder="1" applyAlignment="1">
      <alignment horizontal="center" vertical="center"/>
    </xf>
    <xf numFmtId="0" fontId="18" fillId="0" borderId="28" xfId="51" applyNumberFormat="1" applyFont="1" applyFill="1" applyBorder="1" applyAlignment="1">
      <alignment horizontal="center" vertical="center" wrapText="1"/>
    </xf>
    <xf numFmtId="43" fontId="34" fillId="0" borderId="29" xfId="57" applyFont="1" applyFill="1" applyBorder="1" applyAlignment="1">
      <alignment horizontal="center" vertical="center"/>
    </xf>
    <xf numFmtId="0" fontId="18" fillId="0" borderId="0" xfId="51" applyNumberFormat="1" applyFont="1" applyFill="1" applyBorder="1" applyAlignment="1">
      <alignment horizontal="center" vertical="center" wrapText="1"/>
    </xf>
    <xf numFmtId="43" fontId="34" fillId="0" borderId="0" xfId="57" applyFont="1" applyFill="1" applyBorder="1" applyAlignment="1">
      <alignment horizontal="center" vertical="center"/>
    </xf>
    <xf numFmtId="43" fontId="35" fillId="0" borderId="0" xfId="57" applyFont="1" applyFill="1" applyBorder="1" applyAlignment="1">
      <alignment horizontal="center" vertical="center"/>
    </xf>
    <xf numFmtId="43" fontId="22" fillId="0" borderId="0" xfId="38" applyNumberFormat="1" applyBorder="1"/>
    <xf numFmtId="43" fontId="36" fillId="0" borderId="0" xfId="38" applyNumberFormat="1" applyFont="1" applyBorder="1"/>
    <xf numFmtId="0" fontId="33" fillId="33" borderId="21" xfId="51" applyFont="1" applyFill="1" applyBorder="1" applyAlignment="1">
      <alignment horizontal="center" vertical="center" textRotation="90" wrapText="1"/>
    </xf>
    <xf numFmtId="0" fontId="33" fillId="34" borderId="45" xfId="51" applyFont="1" applyFill="1" applyBorder="1" applyAlignment="1">
      <alignment horizontal="center" vertical="center" wrapText="1"/>
    </xf>
    <xf numFmtId="0" fontId="33" fillId="34" borderId="49" xfId="38" applyFont="1" applyFill="1" applyBorder="1" applyAlignment="1">
      <alignment horizontal="center" vertical="center" wrapText="1"/>
    </xf>
    <xf numFmtId="0" fontId="18" fillId="34" borderId="8" xfId="51" applyFont="1" applyFill="1" applyBorder="1" applyAlignment="1">
      <alignment horizontal="center" vertical="center" wrapText="1"/>
    </xf>
    <xf numFmtId="0" fontId="18" fillId="0" borderId="8" xfId="51" applyNumberFormat="1" applyFont="1" applyFill="1" applyBorder="1" applyAlignment="1">
      <alignment horizontal="center" vertical="center" wrapText="1"/>
    </xf>
    <xf numFmtId="43" fontId="34" fillId="0" borderId="10" xfId="57" applyFont="1" applyFill="1" applyBorder="1" applyAlignment="1">
      <alignment horizontal="center" vertical="center"/>
    </xf>
    <xf numFmtId="0" fontId="18" fillId="31" borderId="20" xfId="51" applyNumberFormat="1" applyFont="1" applyFill="1" applyBorder="1" applyAlignment="1">
      <alignment horizontal="center" vertical="center" wrapText="1"/>
    </xf>
    <xf numFmtId="0" fontId="18" fillId="31" borderId="23" xfId="51" applyNumberFormat="1" applyFont="1" applyFill="1" applyBorder="1" applyAlignment="1">
      <alignment horizontal="center" vertical="center" wrapText="1"/>
    </xf>
    <xf numFmtId="0" fontId="18" fillId="0" borderId="23" xfId="51" applyNumberFormat="1" applyFont="1" applyFill="1" applyBorder="1" applyAlignment="1">
      <alignment horizontal="center" vertical="center" wrapText="1"/>
    </xf>
    <xf numFmtId="43" fontId="34" fillId="0" borderId="24" xfId="57" applyFont="1" applyFill="1" applyBorder="1" applyAlignment="1">
      <alignment horizontal="center" vertical="center"/>
    </xf>
    <xf numFmtId="0" fontId="18" fillId="31" borderId="28" xfId="51" applyNumberFormat="1" applyFont="1" applyFill="1" applyBorder="1" applyAlignment="1">
      <alignment horizontal="center" vertical="center" wrapText="1"/>
    </xf>
    <xf numFmtId="0" fontId="33" fillId="31" borderId="52" xfId="38" applyFont="1" applyFill="1" applyBorder="1" applyAlignment="1">
      <alignment horizontal="center" vertical="center" wrapText="1"/>
    </xf>
    <xf numFmtId="0" fontId="33" fillId="31" borderId="48" xfId="38" applyFont="1" applyFill="1" applyBorder="1" applyAlignment="1">
      <alignment horizontal="center" vertical="center" wrapText="1"/>
    </xf>
    <xf numFmtId="0" fontId="33" fillId="31" borderId="50" xfId="38" applyFont="1" applyFill="1" applyBorder="1" applyAlignment="1">
      <alignment horizontal="center" vertical="center" wrapText="1"/>
    </xf>
    <xf numFmtId="0" fontId="18" fillId="0" borderId="51" xfId="51" applyNumberFormat="1" applyFont="1" applyFill="1" applyBorder="1" applyAlignment="1">
      <alignment horizontal="center" vertical="center" wrapText="1"/>
    </xf>
    <xf numFmtId="0" fontId="18" fillId="0" borderId="39" xfId="51" applyNumberFormat="1" applyFont="1" applyFill="1" applyBorder="1" applyAlignment="1">
      <alignment horizontal="center" vertical="center" wrapText="1"/>
    </xf>
    <xf numFmtId="0" fontId="18" fillId="0" borderId="40" xfId="51" applyNumberFormat="1" applyFont="1" applyFill="1" applyBorder="1" applyAlignment="1">
      <alignment horizontal="center" vertical="center" wrapText="1"/>
    </xf>
    <xf numFmtId="0" fontId="18" fillId="0" borderId="7" xfId="51" applyNumberFormat="1" applyFont="1" applyFill="1" applyBorder="1" applyAlignment="1">
      <alignment horizontal="center" vertical="center" wrapText="1"/>
    </xf>
    <xf numFmtId="0" fontId="18" fillId="31" borderId="22" xfId="51" applyFont="1" applyFill="1" applyBorder="1" applyAlignment="1">
      <alignment horizontal="center" vertical="center" wrapText="1"/>
    </xf>
    <xf numFmtId="0" fontId="32" fillId="32" borderId="24" xfId="51" applyFont="1" applyFill="1" applyBorder="1" applyAlignment="1">
      <alignment horizontal="center" vertical="center" wrapText="1"/>
    </xf>
    <xf numFmtId="0" fontId="18" fillId="31" borderId="25" xfId="51" applyFont="1" applyFill="1" applyBorder="1" applyAlignment="1">
      <alignment horizontal="center" vertical="center" wrapText="1"/>
    </xf>
    <xf numFmtId="0" fontId="32" fillId="32" borderId="26" xfId="51" applyFont="1" applyFill="1" applyBorder="1" applyAlignment="1">
      <alignment horizontal="center" vertical="center" wrapText="1"/>
    </xf>
    <xf numFmtId="0" fontId="18" fillId="31" borderId="27" xfId="51" applyFont="1" applyFill="1" applyBorder="1" applyAlignment="1">
      <alignment horizontal="center" vertical="center" wrapText="1"/>
    </xf>
    <xf numFmtId="0" fontId="32" fillId="32" borderId="29" xfId="51" applyFont="1" applyFill="1" applyBorder="1" applyAlignment="1">
      <alignment horizontal="center" vertical="center" wrapText="1"/>
    </xf>
    <xf numFmtId="0" fontId="18" fillId="34" borderId="9" xfId="51" applyFont="1" applyFill="1" applyBorder="1" applyAlignment="1">
      <alignment horizontal="center" vertical="center" wrapText="1"/>
    </xf>
    <xf numFmtId="0" fontId="32" fillId="34" borderId="10" xfId="5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4" fontId="3" fillId="0" borderId="32" xfId="0" applyNumberFormat="1" applyFont="1" applyFill="1" applyBorder="1" applyAlignment="1">
      <alignment horizontal="center" vertical="center" wrapText="1"/>
    </xf>
    <xf numFmtId="4" fontId="3" fillId="0" borderId="26" xfId="0" applyNumberFormat="1" applyFont="1" applyFill="1" applyBorder="1" applyAlignment="1">
      <alignment horizontal="center" vertical="center" wrapText="1"/>
    </xf>
    <xf numFmtId="49" fontId="6" fillId="0" borderId="27" xfId="0" applyNumberFormat="1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49" fontId="6" fillId="0" borderId="40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8" xfId="0" applyNumberFormat="1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7" fontId="29" fillId="0" borderId="0" xfId="51" quotePrefix="1" applyNumberFormat="1" applyFont="1" applyBorder="1" applyAlignment="1">
      <alignment horizontal="center" vertical="center"/>
    </xf>
    <xf numFmtId="0" fontId="30" fillId="0" borderId="0" xfId="51" applyFont="1" applyBorder="1" applyAlignment="1">
      <alignment horizontal="center" vertical="center"/>
    </xf>
    <xf numFmtId="0" fontId="31" fillId="0" borderId="41" xfId="51" applyFont="1" applyBorder="1" applyAlignment="1">
      <alignment horizontal="center" vertical="center"/>
    </xf>
    <xf numFmtId="0" fontId="31" fillId="0" borderId="0" xfId="51" applyFont="1" applyBorder="1" applyAlignment="1">
      <alignment horizontal="center" vertical="center"/>
    </xf>
    <xf numFmtId="0" fontId="3" fillId="26" borderId="33" xfId="51" applyFont="1" applyFill="1" applyBorder="1" applyAlignment="1">
      <alignment horizontal="center" vertical="center" wrapText="1"/>
    </xf>
    <xf numFmtId="0" fontId="3" fillId="26" borderId="35" xfId="51" applyFont="1" applyFill="1" applyBorder="1" applyAlignment="1">
      <alignment horizontal="center" vertical="center" wrapText="1"/>
    </xf>
    <xf numFmtId="0" fontId="33" fillId="2" borderId="42" xfId="51" applyFont="1" applyFill="1" applyBorder="1" applyAlignment="1">
      <alignment horizontal="center" vertical="center" textRotation="90" wrapText="1"/>
    </xf>
    <xf numFmtId="0" fontId="33" fillId="2" borderId="46" xfId="51" applyFont="1" applyFill="1" applyBorder="1" applyAlignment="1">
      <alignment horizontal="center" vertical="center" textRotation="90" wrapText="1"/>
    </xf>
    <xf numFmtId="0" fontId="33" fillId="2" borderId="49" xfId="51" applyFont="1" applyFill="1" applyBorder="1" applyAlignment="1">
      <alignment horizontal="center" vertical="center" textRotation="90" wrapText="1"/>
    </xf>
    <xf numFmtId="0" fontId="33" fillId="31" borderId="44" xfId="51" applyFont="1" applyFill="1" applyBorder="1" applyAlignment="1">
      <alignment horizontal="center" vertical="center" wrapText="1"/>
    </xf>
    <xf numFmtId="0" fontId="33" fillId="31" borderId="47" xfId="51" applyFont="1" applyFill="1" applyBorder="1" applyAlignment="1">
      <alignment horizontal="center" vertical="center" wrapText="1"/>
    </xf>
    <xf numFmtId="0" fontId="33" fillId="31" borderId="6" xfId="51" applyFont="1" applyFill="1" applyBorder="1" applyAlignment="1">
      <alignment horizontal="center" vertical="center" wrapText="1"/>
    </xf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7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6"/>
    <cellStyle name="Normal_Sheet1" xfId="51"/>
    <cellStyle name="Összesen" xfId="52"/>
    <cellStyle name="Rossz" xfId="53"/>
    <cellStyle name="Semleges" xfId="54"/>
    <cellStyle name="Számítás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"/>
  <sheetViews>
    <sheetView tabSelected="1" workbookViewId="0">
      <pane ySplit="3" topLeftCell="A4" activePane="bottomLeft" state="frozen"/>
      <selection pane="bottomLeft" activeCell="F15" sqref="F15"/>
    </sheetView>
  </sheetViews>
  <sheetFormatPr defaultRowHeight="12.75" x14ac:dyDescent="0.2"/>
  <cols>
    <col min="1" max="120" width="20.7109375" customWidth="1"/>
  </cols>
  <sheetData>
    <row r="1" spans="1:12" x14ac:dyDescent="0.2">
      <c r="A1" s="85" t="s">
        <v>0</v>
      </c>
      <c r="B1" s="85"/>
      <c r="C1" s="85"/>
      <c r="D1" s="85"/>
      <c r="E1" s="85" t="s">
        <v>1</v>
      </c>
      <c r="F1" s="85"/>
      <c r="G1" s="85"/>
      <c r="H1" s="85"/>
      <c r="I1" s="85" t="s">
        <v>2</v>
      </c>
      <c r="J1" s="85"/>
      <c r="K1" s="85"/>
      <c r="L1" s="85"/>
    </row>
    <row r="2" spans="1:12" ht="13.5" thickBot="1" x14ac:dyDescent="0.25">
      <c r="A2" s="86">
        <v>3</v>
      </c>
      <c r="B2" s="86"/>
      <c r="C2" s="86"/>
      <c r="D2" s="86"/>
      <c r="E2" s="86">
        <v>5</v>
      </c>
      <c r="F2" s="86"/>
      <c r="G2" s="86"/>
      <c r="H2" s="86"/>
      <c r="I2" s="86">
        <v>23</v>
      </c>
      <c r="J2" s="86"/>
      <c r="K2" s="86"/>
      <c r="L2" s="86"/>
    </row>
    <row r="3" spans="1:12" ht="35.1" customHeight="1" thickBot="1" x14ac:dyDescent="0.25">
      <c r="A3" s="80" t="s">
        <v>3</v>
      </c>
      <c r="B3" s="76"/>
      <c r="C3" s="76"/>
      <c r="D3" s="77"/>
      <c r="E3" s="80" t="s">
        <v>4</v>
      </c>
      <c r="F3" s="76"/>
      <c r="G3" s="76"/>
      <c r="H3" s="77"/>
      <c r="I3" s="81" t="s">
        <v>5</v>
      </c>
      <c r="J3" s="76"/>
      <c r="K3" s="76"/>
      <c r="L3" s="77"/>
    </row>
    <row r="4" spans="1:12" x14ac:dyDescent="0.2">
      <c r="A4" s="82" t="s">
        <v>6</v>
      </c>
      <c r="B4" s="83"/>
      <c r="C4" s="5" t="s">
        <v>7</v>
      </c>
      <c r="D4" s="6" t="s">
        <v>8</v>
      </c>
      <c r="E4" s="82" t="s">
        <v>6</v>
      </c>
      <c r="F4" s="83"/>
      <c r="G4" s="5" t="s">
        <v>7</v>
      </c>
      <c r="H4" s="6" t="s">
        <v>8</v>
      </c>
      <c r="I4" s="84" t="s">
        <v>6</v>
      </c>
      <c r="J4" s="83"/>
      <c r="K4" s="5" t="s">
        <v>7</v>
      </c>
      <c r="L4" s="6" t="s">
        <v>8</v>
      </c>
    </row>
    <row r="5" spans="1:12" ht="13.5" thickBot="1" x14ac:dyDescent="0.25">
      <c r="A5" s="7" t="s">
        <v>9</v>
      </c>
      <c r="B5" s="8" t="s">
        <v>10</v>
      </c>
      <c r="C5" s="9" t="s">
        <v>11</v>
      </c>
      <c r="D5" s="10" t="s">
        <v>12</v>
      </c>
      <c r="E5" s="7" t="s">
        <v>9</v>
      </c>
      <c r="F5" s="8" t="s">
        <v>10</v>
      </c>
      <c r="G5" s="9" t="s">
        <v>11</v>
      </c>
      <c r="H5" s="10" t="s">
        <v>12</v>
      </c>
      <c r="I5" s="17" t="s">
        <v>9</v>
      </c>
      <c r="J5" s="8" t="s">
        <v>10</v>
      </c>
      <c r="K5" s="9" t="s">
        <v>11</v>
      </c>
      <c r="L5" s="10" t="s">
        <v>12</v>
      </c>
    </row>
    <row r="6" spans="1:12" ht="13.5" thickBot="1" x14ac:dyDescent="0.25">
      <c r="A6" s="13" t="s">
        <v>13</v>
      </c>
      <c r="B6" s="14" t="s">
        <v>14</v>
      </c>
      <c r="C6" s="76" t="s">
        <v>15</v>
      </c>
      <c r="D6" s="77"/>
      <c r="E6" s="13" t="s">
        <v>13</v>
      </c>
      <c r="F6" s="14" t="s">
        <v>14</v>
      </c>
      <c r="G6" s="76" t="s">
        <v>16</v>
      </c>
      <c r="H6" s="77"/>
      <c r="I6" s="18" t="s">
        <v>13</v>
      </c>
      <c r="J6" s="14" t="s">
        <v>14</v>
      </c>
      <c r="K6" s="76" t="s">
        <v>15</v>
      </c>
      <c r="L6" s="77"/>
    </row>
    <row r="7" spans="1:12" x14ac:dyDescent="0.2">
      <c r="A7" s="11" t="s">
        <v>17</v>
      </c>
      <c r="B7" s="12" t="s">
        <v>18</v>
      </c>
      <c r="C7" s="12">
        <v>45</v>
      </c>
      <c r="D7" s="78"/>
      <c r="E7" s="11" t="s">
        <v>17</v>
      </c>
      <c r="F7" s="12" t="s">
        <v>18</v>
      </c>
      <c r="G7" s="12">
        <v>30</v>
      </c>
      <c r="H7" s="78"/>
      <c r="I7" s="19" t="s">
        <v>17</v>
      </c>
      <c r="J7" s="12" t="s">
        <v>18</v>
      </c>
      <c r="K7" s="12">
        <v>90</v>
      </c>
      <c r="L7" s="78"/>
    </row>
    <row r="8" spans="1:12" x14ac:dyDescent="0.2">
      <c r="A8" s="2" t="s">
        <v>19</v>
      </c>
      <c r="B8" s="1" t="s">
        <v>20</v>
      </c>
      <c r="C8" s="1">
        <v>40</v>
      </c>
      <c r="D8" s="79"/>
      <c r="E8" s="2" t="s">
        <v>19</v>
      </c>
      <c r="F8" s="1" t="s">
        <v>20</v>
      </c>
      <c r="G8" s="1">
        <v>30</v>
      </c>
      <c r="H8" s="79"/>
      <c r="I8" s="20" t="s">
        <v>19</v>
      </c>
      <c r="J8" s="1" t="s">
        <v>20</v>
      </c>
      <c r="K8" s="1">
        <v>40</v>
      </c>
      <c r="L8" s="79"/>
    </row>
    <row r="9" spans="1:12" ht="38.25" x14ac:dyDescent="0.2">
      <c r="A9" s="2" t="s">
        <v>21</v>
      </c>
      <c r="B9" s="1" t="s">
        <v>22</v>
      </c>
      <c r="C9" s="1">
        <v>50</v>
      </c>
      <c r="D9" s="79"/>
      <c r="E9" s="2" t="s">
        <v>21</v>
      </c>
      <c r="F9" s="1" t="s">
        <v>22</v>
      </c>
      <c r="G9" s="1">
        <v>50</v>
      </c>
      <c r="H9" s="79"/>
      <c r="I9" s="20" t="s">
        <v>21</v>
      </c>
      <c r="J9" s="1" t="s">
        <v>22</v>
      </c>
      <c r="K9" s="1">
        <v>50</v>
      </c>
      <c r="L9" s="79"/>
    </row>
    <row r="10" spans="1:12" x14ac:dyDescent="0.2">
      <c r="A10" s="2" t="s">
        <v>23</v>
      </c>
      <c r="B10" s="1" t="s">
        <v>24</v>
      </c>
      <c r="C10" s="1">
        <v>40</v>
      </c>
      <c r="D10" s="79"/>
      <c r="E10" s="2" t="s">
        <v>23</v>
      </c>
      <c r="F10" s="1" t="s">
        <v>24</v>
      </c>
      <c r="G10" s="1">
        <v>30</v>
      </c>
      <c r="H10" s="79"/>
      <c r="I10" s="20" t="s">
        <v>23</v>
      </c>
      <c r="J10" s="1" t="s">
        <v>24</v>
      </c>
      <c r="K10" s="1">
        <v>60</v>
      </c>
      <c r="L10" s="79"/>
    </row>
    <row r="11" spans="1:12" ht="76.5" x14ac:dyDescent="0.2">
      <c r="A11" s="2" t="s">
        <v>25</v>
      </c>
      <c r="B11" s="1" t="s">
        <v>26</v>
      </c>
      <c r="C11" s="1">
        <v>60</v>
      </c>
      <c r="D11" s="79"/>
      <c r="E11" s="2" t="s">
        <v>25</v>
      </c>
      <c r="F11" s="1" t="s">
        <v>26</v>
      </c>
      <c r="G11" s="1">
        <v>60</v>
      </c>
      <c r="H11" s="79"/>
      <c r="I11" s="20" t="s">
        <v>25</v>
      </c>
      <c r="J11" s="1" t="s">
        <v>26</v>
      </c>
      <c r="K11" s="1">
        <v>60</v>
      </c>
      <c r="L11" s="79"/>
    </row>
    <row r="12" spans="1:12" ht="38.25" x14ac:dyDescent="0.2">
      <c r="A12" s="2" t="s">
        <v>27</v>
      </c>
      <c r="B12" s="1" t="s">
        <v>28</v>
      </c>
      <c r="C12" s="1">
        <v>50</v>
      </c>
      <c r="D12" s="79"/>
      <c r="E12" s="2" t="s">
        <v>27</v>
      </c>
      <c r="F12" s="1" t="s">
        <v>28</v>
      </c>
      <c r="G12" s="1">
        <v>50</v>
      </c>
      <c r="H12" s="79"/>
      <c r="I12" s="20" t="s">
        <v>27</v>
      </c>
      <c r="J12" s="1" t="s">
        <v>28</v>
      </c>
      <c r="K12" s="1">
        <v>50</v>
      </c>
      <c r="L12" s="79"/>
    </row>
    <row r="13" spans="1:12" ht="13.5" thickBot="1" x14ac:dyDescent="0.25">
      <c r="A13" s="73" t="s">
        <v>29</v>
      </c>
      <c r="B13" s="74"/>
      <c r="C13" s="15">
        <f>SUM(C7:C12)</f>
        <v>285</v>
      </c>
      <c r="D13" s="16">
        <v>0</v>
      </c>
      <c r="E13" s="73" t="s">
        <v>29</v>
      </c>
      <c r="F13" s="74"/>
      <c r="G13" s="15">
        <f>SUM(G7:G12)</f>
        <v>250</v>
      </c>
      <c r="H13" s="16">
        <v>0.03</v>
      </c>
      <c r="I13" s="75" t="s">
        <v>29</v>
      </c>
      <c r="J13" s="74"/>
      <c r="K13" s="15">
        <f>SUM(K7:K12)</f>
        <v>350</v>
      </c>
      <c r="L13" s="16">
        <v>0.01</v>
      </c>
    </row>
    <row r="14" spans="1:12" ht="13.5" thickBot="1" x14ac:dyDescent="0.25">
      <c r="A14" s="13" t="s">
        <v>13</v>
      </c>
      <c r="B14" s="14" t="s">
        <v>30</v>
      </c>
      <c r="C14" s="76" t="s">
        <v>16</v>
      </c>
      <c r="D14" s="77"/>
      <c r="E14" s="13" t="s">
        <v>13</v>
      </c>
      <c r="F14" s="14" t="s">
        <v>30</v>
      </c>
      <c r="G14" s="76" t="s">
        <v>16</v>
      </c>
      <c r="H14" s="77"/>
      <c r="I14" s="18" t="s">
        <v>13</v>
      </c>
      <c r="J14" s="14" t="s">
        <v>30</v>
      </c>
      <c r="K14" s="76" t="s">
        <v>16</v>
      </c>
      <c r="L14" s="77"/>
    </row>
    <row r="15" spans="1:12" x14ac:dyDescent="0.2">
      <c r="A15" s="11" t="s">
        <v>17</v>
      </c>
      <c r="B15" s="12" t="s">
        <v>18</v>
      </c>
      <c r="C15" s="12">
        <v>35</v>
      </c>
      <c r="D15" s="68"/>
      <c r="E15" s="11" t="s">
        <v>17</v>
      </c>
      <c r="F15" s="12" t="s">
        <v>18</v>
      </c>
      <c r="G15" s="12">
        <v>35</v>
      </c>
      <c r="H15" s="68"/>
      <c r="I15" s="19" t="s">
        <v>17</v>
      </c>
      <c r="J15" s="12" t="s">
        <v>18</v>
      </c>
      <c r="K15" s="12">
        <v>35</v>
      </c>
      <c r="L15" s="68"/>
    </row>
    <row r="16" spans="1:12" ht="25.5" x14ac:dyDescent="0.2">
      <c r="A16" s="2" t="s">
        <v>31</v>
      </c>
      <c r="B16" s="1" t="s">
        <v>32</v>
      </c>
      <c r="C16" s="1">
        <v>19</v>
      </c>
      <c r="D16" s="69"/>
      <c r="E16" s="2" t="s">
        <v>31</v>
      </c>
      <c r="F16" s="1" t="s">
        <v>32</v>
      </c>
      <c r="G16" s="1">
        <v>19</v>
      </c>
      <c r="H16" s="69"/>
      <c r="I16" s="20" t="s">
        <v>31</v>
      </c>
      <c r="J16" s="1" t="s">
        <v>32</v>
      </c>
      <c r="K16" s="1">
        <v>19</v>
      </c>
      <c r="L16" s="69"/>
    </row>
    <row r="17" spans="1:12" ht="38.25" x14ac:dyDescent="0.2">
      <c r="A17" s="2" t="s">
        <v>21</v>
      </c>
      <c r="B17" s="1" t="s">
        <v>22</v>
      </c>
      <c r="C17" s="1">
        <v>16</v>
      </c>
      <c r="D17" s="69"/>
      <c r="E17" s="2" t="s">
        <v>21</v>
      </c>
      <c r="F17" s="1" t="s">
        <v>22</v>
      </c>
      <c r="G17" s="1">
        <v>16</v>
      </c>
      <c r="H17" s="69"/>
      <c r="I17" s="20" t="s">
        <v>21</v>
      </c>
      <c r="J17" s="1" t="s">
        <v>22</v>
      </c>
      <c r="K17" s="1">
        <v>16</v>
      </c>
      <c r="L17" s="69"/>
    </row>
    <row r="18" spans="1:12" ht="76.5" x14ac:dyDescent="0.2">
      <c r="A18" s="2" t="s">
        <v>25</v>
      </c>
      <c r="B18" s="1" t="s">
        <v>26</v>
      </c>
      <c r="C18" s="1">
        <v>10</v>
      </c>
      <c r="D18" s="69"/>
      <c r="E18" s="2" t="s">
        <v>25</v>
      </c>
      <c r="F18" s="1" t="s">
        <v>26</v>
      </c>
      <c r="G18" s="1">
        <v>10</v>
      </c>
      <c r="H18" s="69"/>
      <c r="I18" s="20" t="s">
        <v>25</v>
      </c>
      <c r="J18" s="1" t="s">
        <v>26</v>
      </c>
      <c r="K18" s="1">
        <v>10</v>
      </c>
      <c r="L18" s="69"/>
    </row>
    <row r="19" spans="1:12" ht="38.25" x14ac:dyDescent="0.2">
      <c r="A19" s="2" t="s">
        <v>27</v>
      </c>
      <c r="B19" s="1" t="s">
        <v>28</v>
      </c>
      <c r="C19" s="1">
        <v>5</v>
      </c>
      <c r="D19" s="69"/>
      <c r="E19" s="2" t="s">
        <v>27</v>
      </c>
      <c r="F19" s="1" t="s">
        <v>28</v>
      </c>
      <c r="G19" s="1">
        <v>5</v>
      </c>
      <c r="H19" s="69"/>
      <c r="I19" s="20" t="s">
        <v>27</v>
      </c>
      <c r="J19" s="1" t="s">
        <v>28</v>
      </c>
      <c r="K19" s="1">
        <v>5</v>
      </c>
      <c r="L19" s="69"/>
    </row>
    <row r="20" spans="1:12" ht="38.25" x14ac:dyDescent="0.2">
      <c r="A20" s="2" t="s">
        <v>33</v>
      </c>
      <c r="B20" s="1" t="s">
        <v>34</v>
      </c>
      <c r="C20" s="1">
        <v>20</v>
      </c>
      <c r="D20" s="69"/>
      <c r="E20" s="2" t="s">
        <v>33</v>
      </c>
      <c r="F20" s="1" t="s">
        <v>34</v>
      </c>
      <c r="G20" s="1">
        <v>20</v>
      </c>
      <c r="H20" s="69"/>
      <c r="I20" s="20" t="s">
        <v>33</v>
      </c>
      <c r="J20" s="1" t="s">
        <v>34</v>
      </c>
      <c r="K20" s="1">
        <v>20</v>
      </c>
      <c r="L20" s="69"/>
    </row>
    <row r="21" spans="1:12" ht="25.5" x14ac:dyDescent="0.2">
      <c r="A21" s="2" t="s">
        <v>35</v>
      </c>
      <c r="B21" s="1" t="s">
        <v>36</v>
      </c>
      <c r="C21" s="1">
        <v>145</v>
      </c>
      <c r="D21" s="69"/>
      <c r="E21" s="2" t="s">
        <v>35</v>
      </c>
      <c r="F21" s="1" t="s">
        <v>36</v>
      </c>
      <c r="G21" s="1">
        <v>145</v>
      </c>
      <c r="H21" s="69"/>
      <c r="I21" s="20" t="s">
        <v>35</v>
      </c>
      <c r="J21" s="1" t="s">
        <v>36</v>
      </c>
      <c r="K21" s="1">
        <v>145</v>
      </c>
      <c r="L21" s="69"/>
    </row>
    <row r="22" spans="1:12" ht="13.5" thickBot="1" x14ac:dyDescent="0.25">
      <c r="A22" s="70" t="s">
        <v>29</v>
      </c>
      <c r="B22" s="71"/>
      <c r="C22" s="3">
        <f>SUM(C15:C21)</f>
        <v>250</v>
      </c>
      <c r="D22" s="4">
        <v>0.44</v>
      </c>
      <c r="E22" s="70" t="s">
        <v>29</v>
      </c>
      <c r="F22" s="71"/>
      <c r="G22" s="3">
        <f>SUM(G15:G21)</f>
        <v>250</v>
      </c>
      <c r="H22" s="4">
        <v>0.44</v>
      </c>
      <c r="I22" s="72" t="s">
        <v>29</v>
      </c>
      <c r="J22" s="71"/>
      <c r="K22" s="3">
        <f>SUM(K15:K21)</f>
        <v>250</v>
      </c>
      <c r="L22" s="4">
        <v>0.44</v>
      </c>
    </row>
    <row r="23" spans="1:12" ht="50.1" customHeight="1" x14ac:dyDescent="0.2">
      <c r="A23" s="67" t="s">
        <v>37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</row>
  </sheetData>
  <mergeCells count="31">
    <mergeCell ref="A1:D1"/>
    <mergeCell ref="E1:H1"/>
    <mergeCell ref="I1:L1"/>
    <mergeCell ref="A2:D2"/>
    <mergeCell ref="E2:H2"/>
    <mergeCell ref="I2:L2"/>
    <mergeCell ref="A3:D3"/>
    <mergeCell ref="E3:H3"/>
    <mergeCell ref="I3:L3"/>
    <mergeCell ref="A4:B4"/>
    <mergeCell ref="E4:F4"/>
    <mergeCell ref="I4:J4"/>
    <mergeCell ref="K14:L14"/>
    <mergeCell ref="C6:D6"/>
    <mergeCell ref="G6:H6"/>
    <mergeCell ref="K6:L6"/>
    <mergeCell ref="D7:D12"/>
    <mergeCell ref="H7:H12"/>
    <mergeCell ref="L7:L12"/>
    <mergeCell ref="A13:B13"/>
    <mergeCell ref="E13:F13"/>
    <mergeCell ref="I13:J13"/>
    <mergeCell ref="C14:D14"/>
    <mergeCell ref="G14:H14"/>
    <mergeCell ref="A23:L23"/>
    <mergeCell ref="D15:D21"/>
    <mergeCell ref="H15:H21"/>
    <mergeCell ref="L15:L21"/>
    <mergeCell ref="A22:B22"/>
    <mergeCell ref="E22:F22"/>
    <mergeCell ref="I22:J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O11"/>
  <sheetViews>
    <sheetView workbookViewId="0">
      <selection activeCell="Y39" sqref="X39:Y46"/>
    </sheetView>
  </sheetViews>
  <sheetFormatPr defaultRowHeight="12.75" x14ac:dyDescent="0.2"/>
  <cols>
    <col min="1" max="1" width="7.140625" style="21" bestFit="1" customWidth="1"/>
    <col min="2" max="2" width="24" style="21" customWidth="1"/>
    <col min="3" max="3" width="23.5703125" style="21" customWidth="1"/>
    <col min="4" max="8" width="15.7109375" style="21" customWidth="1"/>
    <col min="9" max="9" width="11.140625" style="21" customWidth="1"/>
    <col min="10" max="10" width="9.140625" style="21"/>
    <col min="11" max="11" width="11.5703125" style="21" customWidth="1"/>
    <col min="12" max="12" width="9.140625" style="21"/>
    <col min="13" max="13" width="14.28515625" style="21" bestFit="1" customWidth="1"/>
    <col min="14" max="14" width="9.140625" style="21"/>
    <col min="15" max="15" width="11.7109375" style="21" bestFit="1" customWidth="1"/>
    <col min="16" max="16384" width="9.140625" style="21"/>
  </cols>
  <sheetData>
    <row r="1" spans="1:15" ht="27.75" x14ac:dyDescent="0.2">
      <c r="A1" s="87" t="s">
        <v>54</v>
      </c>
      <c r="B1" s="88"/>
      <c r="C1" s="88"/>
      <c r="D1" s="88"/>
      <c r="E1" s="88"/>
      <c r="F1" s="88"/>
      <c r="G1" s="88"/>
      <c r="H1" s="88"/>
    </row>
    <row r="2" spans="1:15" ht="13.5" thickBot="1" x14ac:dyDescent="0.25">
      <c r="A2" s="89"/>
      <c r="B2" s="90"/>
      <c r="C2" s="90"/>
      <c r="D2" s="90"/>
      <c r="E2" s="90"/>
      <c r="F2" s="90"/>
      <c r="G2" s="90"/>
      <c r="H2" s="90"/>
    </row>
    <row r="3" spans="1:15" ht="51.75" thickBot="1" x14ac:dyDescent="0.25">
      <c r="A3" s="91" t="s">
        <v>38</v>
      </c>
      <c r="B3" s="92"/>
      <c r="C3" s="22" t="s">
        <v>39</v>
      </c>
      <c r="D3" s="23" t="s">
        <v>40</v>
      </c>
      <c r="E3" s="24" t="s">
        <v>41</v>
      </c>
      <c r="F3" s="24" t="s">
        <v>42</v>
      </c>
      <c r="G3" s="24" t="s">
        <v>43</v>
      </c>
      <c r="H3" s="25" t="s">
        <v>44</v>
      </c>
      <c r="I3" s="26" t="s">
        <v>45</v>
      </c>
      <c r="J3" s="27" t="s">
        <v>46</v>
      </c>
      <c r="K3" s="28" t="s">
        <v>47</v>
      </c>
      <c r="L3" s="29" t="s">
        <v>48</v>
      </c>
      <c r="M3" s="30" t="s">
        <v>49</v>
      </c>
    </row>
    <row r="4" spans="1:15" ht="20.25" customHeight="1" x14ac:dyDescent="0.2">
      <c r="A4" s="93" t="s">
        <v>50</v>
      </c>
      <c r="B4" s="96" t="s">
        <v>51</v>
      </c>
      <c r="C4" s="52" t="s">
        <v>0</v>
      </c>
      <c r="D4" s="59">
        <f t="shared" ref="D4" si="0">F4+E4</f>
        <v>700</v>
      </c>
      <c r="E4" s="48">
        <v>100</v>
      </c>
      <c r="F4" s="48">
        <v>600</v>
      </c>
      <c r="G4" s="48">
        <v>250</v>
      </c>
      <c r="H4" s="60">
        <f t="shared" ref="H4:H7" si="1">F4-G4</f>
        <v>350</v>
      </c>
      <c r="I4" s="55">
        <v>285</v>
      </c>
      <c r="J4" s="49">
        <v>285</v>
      </c>
      <c r="K4" s="49">
        <f>H4-J4</f>
        <v>65</v>
      </c>
      <c r="L4" s="49">
        <v>0</v>
      </c>
      <c r="M4" s="50">
        <f>H4*24*6*L4</f>
        <v>0</v>
      </c>
      <c r="N4" s="31"/>
      <c r="O4" s="31"/>
    </row>
    <row r="5" spans="1:15" ht="20.25" customHeight="1" x14ac:dyDescent="0.2">
      <c r="A5" s="94"/>
      <c r="B5" s="97"/>
      <c r="C5" s="53" t="s">
        <v>1</v>
      </c>
      <c r="D5" s="61">
        <f t="shared" ref="D5:D6" si="2">F5+E5</f>
        <v>600</v>
      </c>
      <c r="E5" s="47">
        <v>100</v>
      </c>
      <c r="F5" s="47">
        <v>500</v>
      </c>
      <c r="G5" s="47">
        <v>250</v>
      </c>
      <c r="H5" s="62">
        <f t="shared" ref="H5:H6" si="3">F5-G5</f>
        <v>250</v>
      </c>
      <c r="I5" s="56">
        <v>285</v>
      </c>
      <c r="J5" s="32">
        <v>250</v>
      </c>
      <c r="K5" s="32">
        <f>H5-J5</f>
        <v>0</v>
      </c>
      <c r="L5" s="32">
        <v>0.03</v>
      </c>
      <c r="M5" s="33">
        <f>H5*24*5*L5</f>
        <v>900</v>
      </c>
      <c r="N5" s="31"/>
      <c r="O5" s="31"/>
    </row>
    <row r="6" spans="1:15" ht="20.25" customHeight="1" thickBot="1" x14ac:dyDescent="0.25">
      <c r="A6" s="95"/>
      <c r="B6" s="98"/>
      <c r="C6" s="54" t="s">
        <v>2</v>
      </c>
      <c r="D6" s="63">
        <f t="shared" si="2"/>
        <v>700</v>
      </c>
      <c r="E6" s="51">
        <v>100</v>
      </c>
      <c r="F6" s="51">
        <v>600</v>
      </c>
      <c r="G6" s="51">
        <v>250</v>
      </c>
      <c r="H6" s="64">
        <f t="shared" si="3"/>
        <v>350</v>
      </c>
      <c r="I6" s="57">
        <v>355</v>
      </c>
      <c r="J6" s="34">
        <v>350</v>
      </c>
      <c r="K6" s="34">
        <f>H6-J6</f>
        <v>0</v>
      </c>
      <c r="L6" s="34">
        <v>0.01</v>
      </c>
      <c r="M6" s="35">
        <f>H6*24*23*L6</f>
        <v>1932</v>
      </c>
      <c r="N6" s="31"/>
      <c r="O6" s="31"/>
    </row>
    <row r="7" spans="1:15" ht="56.25" customHeight="1" thickBot="1" x14ac:dyDescent="0.25">
      <c r="A7" s="41" t="s">
        <v>52</v>
      </c>
      <c r="B7" s="42" t="s">
        <v>53</v>
      </c>
      <c r="C7" s="43" t="s">
        <v>55</v>
      </c>
      <c r="D7" s="65">
        <f t="shared" ref="D7" si="4">E7+F7</f>
        <v>600</v>
      </c>
      <c r="E7" s="44">
        <v>100</v>
      </c>
      <c r="F7" s="44">
        <v>500</v>
      </c>
      <c r="G7" s="44">
        <v>250</v>
      </c>
      <c r="H7" s="66">
        <f t="shared" si="1"/>
        <v>250</v>
      </c>
      <c r="I7" s="58">
        <v>510</v>
      </c>
      <c r="J7" s="45">
        <v>250</v>
      </c>
      <c r="K7" s="45">
        <f>H7-J7</f>
        <v>0</v>
      </c>
      <c r="L7" s="45">
        <v>0.44</v>
      </c>
      <c r="M7" s="46">
        <f>H7*24*31*L7</f>
        <v>81840</v>
      </c>
      <c r="N7" s="31"/>
      <c r="O7" s="31"/>
    </row>
    <row r="8" spans="1:15" ht="14.25" x14ac:dyDescent="0.2">
      <c r="I8" s="36"/>
      <c r="J8" s="36"/>
      <c r="K8" s="36"/>
      <c r="L8" s="36"/>
      <c r="M8" s="37"/>
      <c r="N8" s="31"/>
      <c r="O8" s="31"/>
    </row>
    <row r="9" spans="1:15" ht="15" x14ac:dyDescent="0.2">
      <c r="I9" s="36"/>
      <c r="J9" s="36"/>
      <c r="K9" s="36"/>
      <c r="L9" s="36"/>
      <c r="M9" s="38">
        <f>SUM(M4:M7)</f>
        <v>84672</v>
      </c>
      <c r="N9" s="31"/>
      <c r="O9" s="39"/>
    </row>
    <row r="10" spans="1:15" ht="14.25" x14ac:dyDescent="0.2">
      <c r="I10" s="31"/>
      <c r="J10" s="31"/>
      <c r="K10" s="31"/>
      <c r="L10" s="31"/>
      <c r="M10" s="40"/>
      <c r="N10" s="31"/>
      <c r="O10" s="31"/>
    </row>
    <row r="11" spans="1:15" x14ac:dyDescent="0.2">
      <c r="I11" s="31"/>
      <c r="J11" s="31"/>
      <c r="K11" s="31"/>
      <c r="L11" s="31"/>
      <c r="M11" s="31"/>
      <c r="N11" s="31"/>
      <c r="O11" s="31"/>
    </row>
  </sheetData>
  <mergeCells count="5">
    <mergeCell ref="A1:H1"/>
    <mergeCell ref="A2:H2"/>
    <mergeCell ref="A3:B3"/>
    <mergeCell ref="A4:A6"/>
    <mergeCell ref="B4:B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Carmen CORNECIU</dc:creator>
  <cp:lastModifiedBy>Ioana Carmen CORNECIU</cp:lastModifiedBy>
  <dcterms:created xsi:type="dcterms:W3CDTF">2023-11-16T12:24:07Z</dcterms:created>
  <dcterms:modified xsi:type="dcterms:W3CDTF">2023-11-16T12:36:51Z</dcterms:modified>
</cp:coreProperties>
</file>