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210" windowWidth="14655" windowHeight="12150" activeTab="1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4" i="1"/>
  <c r="C43" i="1"/>
  <c r="C42" i="1"/>
  <c r="C41" i="1"/>
  <c r="C40" i="1"/>
  <c r="C39" i="1"/>
  <c r="C36" i="1"/>
  <c r="C35" i="1"/>
  <c r="C34" i="1"/>
  <c r="C33" i="1"/>
  <c r="C32" i="1"/>
  <c r="C31" i="1"/>
  <c r="C30" i="1"/>
  <c r="C29" i="1"/>
  <c r="C24" i="1"/>
  <c r="C22" i="1"/>
  <c r="C21" i="1"/>
  <c r="C18" i="1"/>
  <c r="C17" i="1"/>
  <c r="C14" i="1"/>
  <c r="C12" i="1"/>
  <c r="C11" i="1"/>
  <c r="C10" i="1"/>
  <c r="C9" i="1"/>
  <c r="C8" i="1"/>
  <c r="C37" i="2" l="1"/>
  <c r="C35" i="2"/>
  <c r="C33" i="2"/>
  <c r="C30" i="2"/>
  <c r="C29" i="2"/>
  <c r="C28" i="2"/>
  <c r="C26" i="2"/>
  <c r="C24" i="2"/>
  <c r="C23" i="2"/>
  <c r="C22" i="2"/>
  <c r="C21" i="2"/>
  <c r="C20" i="2"/>
  <c r="C19" i="2"/>
  <c r="C18" i="2"/>
  <c r="C17" i="2"/>
  <c r="C16" i="2"/>
  <c r="C15" i="2"/>
  <c r="C12" i="2"/>
  <c r="C11" i="2"/>
  <c r="C10" i="2"/>
  <c r="C9" i="2"/>
  <c r="C8" i="2"/>
  <c r="C7" i="2"/>
  <c r="E35" i="2" l="1"/>
  <c r="D35" i="2"/>
  <c r="D37" i="2" l="1"/>
  <c r="D33" i="2"/>
  <c r="D30" i="2"/>
  <c r="D29" i="2"/>
  <c r="D28" i="2"/>
  <c r="D26" i="2"/>
  <c r="D24" i="2"/>
  <c r="D23" i="2"/>
  <c r="D22" i="2"/>
  <c r="D21" i="2"/>
  <c r="D20" i="2"/>
  <c r="D18" i="2"/>
  <c r="D17" i="2"/>
  <c r="D16" i="2"/>
  <c r="D15" i="2"/>
  <c r="D12" i="2"/>
  <c r="D10" i="2"/>
  <c r="D11" i="2"/>
  <c r="D9" i="2"/>
  <c r="D8" i="2"/>
  <c r="D7" i="2"/>
  <c r="D57" i="1"/>
  <c r="D56" i="1"/>
  <c r="D55" i="1"/>
  <c r="D54" i="1"/>
  <c r="D53" i="1"/>
  <c r="D52" i="1"/>
  <c r="D51" i="1"/>
  <c r="D50" i="1"/>
  <c r="D49" i="1"/>
  <c r="D48" i="1"/>
  <c r="D47" i="1"/>
  <c r="D44" i="1"/>
  <c r="D43" i="1"/>
  <c r="D42" i="1"/>
  <c r="D41" i="1"/>
  <c r="D40" i="1"/>
  <c r="D39" i="1"/>
  <c r="D36" i="1"/>
  <c r="D35" i="1"/>
  <c r="D34" i="1"/>
  <c r="D33" i="1"/>
  <c r="D32" i="1"/>
  <c r="D31" i="1"/>
  <c r="D30" i="1"/>
  <c r="D29" i="1"/>
  <c r="D24" i="1"/>
  <c r="D22" i="1"/>
  <c r="D21" i="1"/>
  <c r="D19" i="1"/>
  <c r="D18" i="1"/>
  <c r="D17" i="1"/>
  <c r="D14" i="1"/>
  <c r="D12" i="1"/>
  <c r="D11" i="1"/>
  <c r="D10" i="1"/>
  <c r="D9" i="1"/>
  <c r="D8" i="1"/>
  <c r="E57" i="1" l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6" i="1"/>
  <c r="E35" i="1"/>
  <c r="E34" i="1"/>
  <c r="E33" i="1"/>
  <c r="E32" i="1"/>
  <c r="E31" i="1"/>
  <c r="E30" i="1"/>
  <c r="E29" i="1"/>
  <c r="F24" i="1"/>
  <c r="E22" i="1"/>
  <c r="E21" i="1"/>
  <c r="E20" i="1"/>
  <c r="E19" i="1"/>
  <c r="E18" i="1"/>
  <c r="E17" i="1"/>
  <c r="E14" i="1"/>
  <c r="E12" i="1"/>
  <c r="E10" i="1"/>
  <c r="E9" i="1"/>
  <c r="E8" i="1"/>
  <c r="E33" i="2"/>
  <c r="E30" i="2"/>
  <c r="E29" i="2"/>
  <c r="E28" i="2"/>
  <c r="E26" i="2"/>
  <c r="E24" i="2"/>
  <c r="E23" i="2"/>
  <c r="E22" i="2"/>
  <c r="E21" i="2"/>
  <c r="E20" i="2"/>
  <c r="E18" i="2"/>
  <c r="E17" i="2"/>
  <c r="E16" i="2"/>
  <c r="E15" i="2"/>
  <c r="E12" i="2"/>
  <c r="E10" i="2"/>
  <c r="E9" i="2"/>
  <c r="E8" i="2"/>
  <c r="E7" i="2"/>
  <c r="E24" i="1" l="1"/>
  <c r="E37" i="2"/>
</calcChain>
</file>

<file path=xl/sharedStrings.xml><?xml version="1.0" encoding="utf-8"?>
<sst xmlns="http://schemas.openxmlformats.org/spreadsheetml/2006/main" count="155" uniqueCount="147">
  <si>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</si>
  <si>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</si>
  <si>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</si>
  <si>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</si>
  <si>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</si>
  <si>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</si>
  <si>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</si>
  <si>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</si>
  <si>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</si>
  <si>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</si>
  <si>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</si>
  <si>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</si>
  <si>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</si>
  <si>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</si>
  <si>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</si>
  <si>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</si>
  <si>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</si>
  <si>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</si>
  <si>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</si>
  <si>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</si>
  <si>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</si>
  <si>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</si>
  <si>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</si>
  <si>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</si>
  <si>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</si>
  <si>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</si>
  <si>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</si>
  <si>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</si>
  <si>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</si>
  <si>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</si>
  <si>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</si>
  <si>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</si>
  <si>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</si>
  <si>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</si>
  <si>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</si>
  <si>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</si>
  <si>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</si>
  <si>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</si>
  <si>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</si>
  <si>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</si>
  <si>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</si>
  <si>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</si>
  <si>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</si>
  <si>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</si>
  <si>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</si>
  <si>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</si>
  <si>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</si>
  <si>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</si>
  <si>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</si>
  <si>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</si>
  <si>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</si>
  <si>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</si>
  <si>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</si>
  <si>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</si>
  <si>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</si>
  <si>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</si>
  <si>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</si>
  <si>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</si>
  <si>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</si>
  <si>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</si>
  <si>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</si>
  <si>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</si>
  <si>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</si>
  <si>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</si>
  <si>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</si>
  <si>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</si>
  <si>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</si>
  <si>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</si>
  <si>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</si>
  <si>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</si>
  <si>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</si>
  <si>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</si>
  <si>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</si>
  <si>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</si>
  <si>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</si>
  <si>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</si>
  <si>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</si>
  <si>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</si>
  <si>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</si>
  <si>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</si>
  <si>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</si>
  <si>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</si>
  <si>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</si>
  <si>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</si>
  <si>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</si>
  <si>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</si>
  <si>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</si>
  <si>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</si>
  <si>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</si>
  <si>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</si>
  <si>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</si>
  <si>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</si>
  <si>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</si>
  <si>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</si>
  <si>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</si>
  <si>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</si>
  <si>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</si>
  <si>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</si>
  <si>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</si>
  <si>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</si>
  <si>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</si>
  <si>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</si>
  <si>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</si>
  <si>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</si>
  <si>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</si>
  <si>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</si>
  <si>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</si>
  <si>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</si>
  <si>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</si>
  <si>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</si>
  <si>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</si>
  <si>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</si>
  <si>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</si>
  <si>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</si>
  <si>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</si>
  <si>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</si>
  <si>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</si>
  <si>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</si>
  <si>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</si>
  <si>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</si>
  <si>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</si>
  <si>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</si>
  <si>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</si>
  <si>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</si>
  <si>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</si>
  <si>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</si>
  <si>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</si>
  <si>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</si>
  <si>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</si>
  <si>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</si>
  <si>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</si>
  <si>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</si>
  <si>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</si>
  <si>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</si>
  <si>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</si>
  <si>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</si>
  <si>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</si>
  <si>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</si>
  <si>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</si>
  <si>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</si>
  <si>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</si>
  <si>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   Imobilizari necorporale-CPT suplimentar</t>
  </si>
  <si>
    <t xml:space="preserve">    Venituri din capitalizarea CPT</t>
  </si>
  <si>
    <t xml:space="preserve">    Amortizare CPT capitalizat</t>
  </si>
  <si>
    <t xml:space="preserve">Capitalized CPT depreciation </t>
  </si>
  <si>
    <t>31-Dec-2022 Preliminary</t>
  </si>
  <si>
    <t>31-Dec-2022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</si>
</sst>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7" fillId="0" borderId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41" fontId="3" fillId="2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9" fillId="0" borderId="0" xfId="0" applyFont="1"/>
    <xf numFmtId="15" fontId="2" fillId="0" borderId="1" xfId="0" applyNumberFormat="1" applyFont="1" applyBorder="1"/>
    <xf numFmtId="0" fontId="10" fillId="0" borderId="0" xfId="0" applyFont="1"/>
    <xf numFmtId="41" fontId="10" fillId="0" borderId="0" xfId="0" applyNumberFormat="1" applyFont="1"/>
    <xf numFmtId="164" fontId="10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1" fontId="8" fillId="0" borderId="1" xfId="2" applyNumberFormat="1" applyFont="1" applyFill="1" applyBorder="1" applyAlignment="1" applyProtection="1"/>
    <xf numFmtId="41" fontId="4" fillId="0" borderId="1" xfId="2" applyNumberFormat="1" applyFont="1" applyFill="1" applyBorder="1" applyAlignment="1" applyProtection="1"/>
    <xf numFmtId="41" fontId="6" fillId="0" borderId="1" xfId="1" applyNumberFormat="1" applyFont="1" applyFill="1" applyBorder="1" applyAlignment="1" applyProtection="1"/>
    <xf numFmtId="0" fontId="0" fillId="0" borderId="2" xfId="0" applyBorder="1"/>
    <xf numFmtId="3" fontId="0" fillId="0" borderId="1" xfId="0" applyNumberFormat="1" applyBorder="1" applyAlignment="1">
      <alignment wrapText="1"/>
    </xf>
    <xf numFmtId="15" fontId="2" fillId="0" borderId="1" xfId="0" applyNumberFormat="1" applyFont="1" applyBorder="1" applyAlignment="1">
      <alignment horizontal="right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167" fontId="0" fillId="0" borderId="1" xfId="0" applyNumberFormat="1" applyBorder="1" applyAlignment="1">
      <alignment horizontal="right"/>
    </xf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2.CPP%20dec.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11">
          <cell r="B11">
            <v>21868658</v>
          </cell>
        </row>
        <row r="12">
          <cell r="B12">
            <v>13161818</v>
          </cell>
        </row>
        <row r="13">
          <cell r="B13">
            <v>324515388</v>
          </cell>
        </row>
        <row r="14">
          <cell r="B14">
            <v>86000088</v>
          </cell>
        </row>
        <row r="15">
          <cell r="B15">
            <v>4448696406</v>
          </cell>
        </row>
        <row r="18">
          <cell r="B18">
            <v>41991369</v>
          </cell>
        </row>
        <row r="19">
          <cell r="B19">
            <v>3343327074</v>
          </cell>
        </row>
        <row r="21">
          <cell r="B21">
            <v>315146396</v>
          </cell>
        </row>
        <row r="23">
          <cell r="B23">
            <v>3700464839</v>
          </cell>
        </row>
        <row r="25">
          <cell r="B25">
            <v>8149161245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  <row r="33">
          <cell r="B33">
            <v>137926619</v>
          </cell>
        </row>
        <row r="34">
          <cell r="B34">
            <v>703232784</v>
          </cell>
        </row>
        <row r="35">
          <cell r="B35">
            <v>39310392</v>
          </cell>
        </row>
        <row r="36">
          <cell r="B36">
            <v>2229082695</v>
          </cell>
        </row>
        <row r="37">
          <cell r="B37">
            <v>3892426462</v>
          </cell>
        </row>
        <row r="40">
          <cell r="B40">
            <v>441699023</v>
          </cell>
        </row>
        <row r="41">
          <cell r="B41">
            <v>55587774</v>
          </cell>
        </row>
        <row r="42">
          <cell r="B42">
            <v>14835985</v>
          </cell>
        </row>
        <row r="43">
          <cell r="B43">
            <v>109803005</v>
          </cell>
        </row>
        <row r="44">
          <cell r="B44">
            <v>59960381</v>
          </cell>
        </row>
        <row r="45">
          <cell r="B45">
            <v>681886168</v>
          </cell>
        </row>
        <row r="48">
          <cell r="B48">
            <v>3367881167.0500002</v>
          </cell>
        </row>
        <row r="49">
          <cell r="B49">
            <v>8477705.4000000004</v>
          </cell>
        </row>
        <row r="50">
          <cell r="B50">
            <v>12718537</v>
          </cell>
        </row>
        <row r="51">
          <cell r="B51">
            <v>92249024.060000002</v>
          </cell>
        </row>
        <row r="52">
          <cell r="B52">
            <v>43649090.230000004</v>
          </cell>
        </row>
        <row r="53">
          <cell r="B53">
            <v>39362438.310000002</v>
          </cell>
        </row>
        <row r="54">
          <cell r="B54">
            <v>10510652.869999999</v>
          </cell>
        </row>
        <row r="55">
          <cell r="B55">
            <v>3574848614.9200001</v>
          </cell>
        </row>
        <row r="56">
          <cell r="B56">
            <v>4256734782.9200001</v>
          </cell>
        </row>
        <row r="58">
          <cell r="B58">
            <v>8149161244.9200001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1">
          <cell r="B11">
            <v>279236607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dec. 2022"/>
      <sheetName val="Sheet2"/>
      <sheetName val="Sheet3"/>
    </sheetNames>
    <sheetDataSet>
      <sheetData sheetId="0">
        <row r="6">
          <cell r="C6">
            <v>1884646504</v>
          </cell>
        </row>
        <row r="7">
          <cell r="C7">
            <v>533613639</v>
          </cell>
        </row>
        <row r="8">
          <cell r="C8">
            <v>3481622499</v>
          </cell>
        </row>
        <row r="9">
          <cell r="C9">
            <v>47733234</v>
          </cell>
        </row>
        <row r="10">
          <cell r="C10">
            <v>338502695</v>
          </cell>
        </row>
        <row r="11">
          <cell r="C11">
            <v>6286118571</v>
          </cell>
        </row>
        <row r="14">
          <cell r="C14">
            <v>-901640083</v>
          </cell>
        </row>
        <row r="15">
          <cell r="C15">
            <v>-3479097150</v>
          </cell>
        </row>
        <row r="16">
          <cell r="C16">
            <v>-466608039</v>
          </cell>
        </row>
        <row r="17">
          <cell r="C17">
            <v>-257614322</v>
          </cell>
        </row>
        <row r="18">
          <cell r="C18">
            <v>-13987307</v>
          </cell>
        </row>
        <row r="19">
          <cell r="C19">
            <v>-282401723</v>
          </cell>
        </row>
        <row r="20">
          <cell r="C20">
            <v>-108107435</v>
          </cell>
        </row>
        <row r="21">
          <cell r="C21">
            <v>-13159966</v>
          </cell>
        </row>
        <row r="22">
          <cell r="C22">
            <v>-139770666</v>
          </cell>
        </row>
        <row r="23">
          <cell r="C23">
            <v>-5662386691</v>
          </cell>
        </row>
        <row r="25">
          <cell r="C25">
            <v>623731880</v>
          </cell>
        </row>
        <row r="27">
          <cell r="C27">
            <v>65189141</v>
          </cell>
        </row>
        <row r="28">
          <cell r="C28">
            <v>-70095487</v>
          </cell>
        </row>
        <row r="29">
          <cell r="C29">
            <v>-4906346</v>
          </cell>
        </row>
        <row r="32">
          <cell r="C32">
            <v>618825533.99999952</v>
          </cell>
        </row>
        <row r="33">
          <cell r="C33">
            <v>97206521.010000005</v>
          </cell>
        </row>
        <row r="34">
          <cell r="C34">
            <v>-7540334</v>
          </cell>
        </row>
        <row r="36">
          <cell r="C36">
            <v>529159347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3">
          <cell r="B13">
            <v>279236607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8"/>
  <sheetViews>
    <sheetView topLeftCell="B29" workbookViewId="0">
      <selection activeCell="C5" sqref="C5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22.28515625" customWidth="1"/>
    <col min="4" max="8" width="14.28515625" bestFit="1" customWidth="1"/>
    <col min="9" max="11" width="12.7109375" bestFit="1" customWidth="1"/>
    <col min="14" max="14" width="10.85546875" bestFit="1" customWidth="1"/>
  </cols>
  <sheetData>
    <row r="2" spans="1:15" x14ac:dyDescent="0.25">
      <c r="A2" s="14" t="s">
        <v>111</v>
      </c>
      <c r="B2" s="14" t="s">
        <v>112</v>
      </c>
      <c r="C2" s="14"/>
      <c r="D2" s="14"/>
      <c r="E2" s="14"/>
      <c r="F2" s="14"/>
      <c r="G2" s="14"/>
      <c r="H2" s="14"/>
      <c r="I2" s="14"/>
      <c r="J2" s="14"/>
      <c r="K2" s="14"/>
    </row>
    <row r="4" spans="1:15" x14ac:dyDescent="0.25">
      <c r="A4" s="1" t="s">
        <v>85</v>
      </c>
      <c r="B4" s="1" t="s">
        <v>0</v>
      </c>
      <c r="C4" s="39" t="s">
        <v>146</v>
      </c>
      <c r="D4" s="15">
        <v>44834</v>
      </c>
      <c r="E4" s="15">
        <v>44742</v>
      </c>
      <c r="F4" s="15">
        <v>44651</v>
      </c>
      <c r="G4" s="15">
        <v>44561</v>
      </c>
      <c r="H4" s="15">
        <v>44469</v>
      </c>
      <c r="I4" s="15">
        <v>44377</v>
      </c>
      <c r="J4" s="15">
        <v>44286</v>
      </c>
      <c r="K4" s="15">
        <v>44196</v>
      </c>
    </row>
    <row r="5" spans="1:15" x14ac:dyDescent="0.25">
      <c r="A5" s="1" t="s">
        <v>84</v>
      </c>
      <c r="B5" s="1" t="s">
        <v>117</v>
      </c>
      <c r="C5" s="1"/>
      <c r="D5" s="1"/>
      <c r="E5" s="1"/>
      <c r="F5" s="1"/>
      <c r="G5" s="1"/>
      <c r="H5" s="1"/>
      <c r="I5" s="1"/>
      <c r="J5" s="1"/>
      <c r="K5" s="1"/>
      <c r="M5" s="16"/>
      <c r="N5" s="16"/>
    </row>
    <row r="6" spans="1:15" x14ac:dyDescent="0.25">
      <c r="A6" s="1" t="s">
        <v>46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M6" s="16"/>
      <c r="N6" s="16"/>
    </row>
    <row r="7" spans="1:15" x14ac:dyDescent="0.25">
      <c r="A7" s="1" t="s">
        <v>47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M7" s="16"/>
      <c r="N7" s="16"/>
    </row>
    <row r="8" spans="1:15" x14ac:dyDescent="0.25">
      <c r="A8" s="2" t="s">
        <v>48</v>
      </c>
      <c r="B8" s="2" t="s">
        <v>118</v>
      </c>
      <c r="C8" s="27">
        <f>[1]Sheet1!B10</f>
        <v>4003150454</v>
      </c>
      <c r="D8" s="27">
        <f>[2]Sheet1!B8</f>
        <v>3889845121</v>
      </c>
      <c r="E8" s="27">
        <f>'[3]bilant 30.06.2022'!B12</f>
        <v>3839354673</v>
      </c>
      <c r="F8" s="27">
        <v>3822375798</v>
      </c>
      <c r="G8" s="27">
        <v>3814698495</v>
      </c>
      <c r="H8" s="27">
        <v>3756547819</v>
      </c>
      <c r="I8" s="3">
        <v>3684765170</v>
      </c>
      <c r="J8" s="3">
        <v>3585128769</v>
      </c>
      <c r="K8" s="3">
        <v>3560861042</v>
      </c>
      <c r="M8" s="16"/>
      <c r="N8" s="18"/>
      <c r="O8" s="18"/>
    </row>
    <row r="9" spans="1:15" ht="30" x14ac:dyDescent="0.25">
      <c r="A9" s="20" t="s">
        <v>113</v>
      </c>
      <c r="B9" s="19" t="s">
        <v>119</v>
      </c>
      <c r="C9" s="27">
        <f>[1]Sheet1!B11</f>
        <v>21868658</v>
      </c>
      <c r="D9" s="27">
        <f>[2]Sheet1!B9</f>
        <v>23856718</v>
      </c>
      <c r="E9" s="27">
        <f>'[3]bilant 30.06.2022'!B13</f>
        <v>25844778</v>
      </c>
      <c r="F9" s="28">
        <v>27832838</v>
      </c>
      <c r="G9" s="28">
        <v>29820897</v>
      </c>
      <c r="H9" s="28">
        <v>31808958</v>
      </c>
      <c r="I9" s="25">
        <v>33797018</v>
      </c>
      <c r="J9" s="3">
        <v>35785077</v>
      </c>
      <c r="K9" s="25">
        <v>37773137</v>
      </c>
      <c r="M9" s="16"/>
      <c r="N9" s="18"/>
      <c r="O9" s="18"/>
    </row>
    <row r="10" spans="1:15" x14ac:dyDescent="0.25">
      <c r="A10" s="2" t="s">
        <v>49</v>
      </c>
      <c r="B10" s="2" t="s">
        <v>120</v>
      </c>
      <c r="C10" s="27">
        <f>[1]Sheet1!B12</f>
        <v>13161818</v>
      </c>
      <c r="D10" s="27">
        <f>[2]Sheet1!B10</f>
        <v>9101510</v>
      </c>
      <c r="E10" s="27">
        <f>'[3]bilant 30.06.2022'!B14</f>
        <v>9413340</v>
      </c>
      <c r="F10" s="27">
        <v>7181761</v>
      </c>
      <c r="G10" s="27">
        <v>7105259</v>
      </c>
      <c r="H10" s="27">
        <v>6352490</v>
      </c>
      <c r="I10" s="3">
        <v>6296519</v>
      </c>
      <c r="J10" s="3">
        <v>6599154</v>
      </c>
      <c r="K10" s="3">
        <v>6976600</v>
      </c>
      <c r="M10" s="16"/>
      <c r="N10" s="18"/>
      <c r="O10" s="18"/>
    </row>
    <row r="11" spans="1:15" x14ac:dyDescent="0.25">
      <c r="A11" s="2"/>
      <c r="B11" s="2" t="s">
        <v>141</v>
      </c>
      <c r="C11" s="27">
        <f>[1]Sheet1!B13</f>
        <v>324515388</v>
      </c>
      <c r="D11" s="27">
        <f>[2]Sheet1!B11</f>
        <v>279236607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M11" s="16"/>
      <c r="N11" s="18"/>
      <c r="O11" s="18"/>
    </row>
    <row r="12" spans="1:15" x14ac:dyDescent="0.25">
      <c r="A12" s="2" t="s">
        <v>50</v>
      </c>
      <c r="B12" s="2" t="s">
        <v>121</v>
      </c>
      <c r="C12" s="27">
        <f>[1]Sheet1!B14</f>
        <v>86000088</v>
      </c>
      <c r="D12" s="27">
        <f>[2]Sheet1!B12</f>
        <v>86000088</v>
      </c>
      <c r="E12" s="27">
        <f>'[3]bilant 30.06.2022'!B15</f>
        <v>85997774</v>
      </c>
      <c r="F12" s="27">
        <v>81742973</v>
      </c>
      <c r="G12" s="27">
        <v>81742973</v>
      </c>
      <c r="H12" s="27">
        <v>81742973</v>
      </c>
      <c r="I12" s="3">
        <v>81742973</v>
      </c>
      <c r="J12" s="3">
        <v>81742973</v>
      </c>
      <c r="K12" s="3">
        <v>81742973</v>
      </c>
      <c r="M12" s="16"/>
      <c r="N12" s="18"/>
      <c r="O12" s="18"/>
    </row>
    <row r="13" spans="1:15" hidden="1" x14ac:dyDescent="0.25">
      <c r="A13" s="2" t="s">
        <v>47</v>
      </c>
      <c r="B13" s="2" t="s">
        <v>3</v>
      </c>
      <c r="C13" s="27"/>
      <c r="D13" s="27"/>
      <c r="E13" s="27"/>
      <c r="F13" s="27"/>
      <c r="G13" s="27">
        <v>0</v>
      </c>
      <c r="H13" s="27"/>
      <c r="I13" s="2">
        <v>0</v>
      </c>
      <c r="J13" s="2">
        <v>0</v>
      </c>
      <c r="K13" s="2">
        <v>0</v>
      </c>
      <c r="M13" s="16"/>
      <c r="N13" s="18"/>
      <c r="O13" s="18"/>
    </row>
    <row r="14" spans="1:15" x14ac:dyDescent="0.25">
      <c r="A14" s="4" t="s">
        <v>51</v>
      </c>
      <c r="B14" s="4" t="s">
        <v>4</v>
      </c>
      <c r="C14" s="29">
        <f>[1]Sheet1!$B$15</f>
        <v>4448696406</v>
      </c>
      <c r="D14" s="29">
        <f>[2]Sheet1!$B$13</f>
        <v>4288040044</v>
      </c>
      <c r="E14" s="29">
        <f>'[3]bilant 30.06.2022'!$B$16</f>
        <v>3960610565</v>
      </c>
      <c r="F14" s="29">
        <v>3939133370</v>
      </c>
      <c r="G14" s="29">
        <v>3933367624</v>
      </c>
      <c r="H14" s="29">
        <v>3876452240</v>
      </c>
      <c r="I14" s="5">
        <v>3806601680</v>
      </c>
      <c r="J14" s="5">
        <v>3709255973</v>
      </c>
      <c r="K14" s="5">
        <v>3687353752</v>
      </c>
      <c r="M14" s="16"/>
      <c r="N14" s="18"/>
      <c r="O14" s="18"/>
    </row>
    <row r="15" spans="1:15" x14ac:dyDescent="0.25">
      <c r="A15" s="1"/>
      <c r="B15" s="1"/>
      <c r="C15" s="1"/>
      <c r="D15" s="1"/>
      <c r="E15" s="1"/>
      <c r="F15" s="1"/>
      <c r="G15" s="1"/>
      <c r="H15" s="30"/>
      <c r="I15" s="1"/>
      <c r="J15" s="1"/>
      <c r="K15" s="1"/>
      <c r="M15" s="16"/>
      <c r="N15" s="18"/>
      <c r="O15" s="18"/>
    </row>
    <row r="16" spans="1:15" x14ac:dyDescent="0.25">
      <c r="A16" s="1" t="s">
        <v>52</v>
      </c>
      <c r="B16" s="1" t="s">
        <v>5</v>
      </c>
      <c r="C16" s="1"/>
      <c r="D16" s="1"/>
      <c r="E16" s="1"/>
      <c r="F16" s="1"/>
      <c r="G16" s="1"/>
      <c r="H16" s="30"/>
      <c r="I16" s="1"/>
      <c r="J16" s="1"/>
      <c r="K16" s="1"/>
      <c r="M16" s="16"/>
      <c r="N16" s="18"/>
      <c r="O16" s="18"/>
    </row>
    <row r="17" spans="1:15" x14ac:dyDescent="0.25">
      <c r="A17" s="6" t="s">
        <v>53</v>
      </c>
      <c r="B17" s="6" t="s">
        <v>6</v>
      </c>
      <c r="C17" s="31">
        <f>[1]Sheet1!B18</f>
        <v>41991369</v>
      </c>
      <c r="D17" s="31">
        <f>[2]Sheet1!B16</f>
        <v>40695955</v>
      </c>
      <c r="E17" s="31">
        <f>'[3]bilant 30.06.2022'!$B$19</f>
        <v>40942430</v>
      </c>
      <c r="F17" s="31">
        <v>41610381</v>
      </c>
      <c r="G17" s="31">
        <v>39939697</v>
      </c>
      <c r="H17" s="31">
        <v>41220934</v>
      </c>
      <c r="I17" s="7">
        <v>37733083</v>
      </c>
      <c r="J17" s="7">
        <v>37160644</v>
      </c>
      <c r="K17" s="7">
        <v>38401417</v>
      </c>
      <c r="M17" s="16"/>
      <c r="N17" s="18"/>
      <c r="O17" s="18"/>
    </row>
    <row r="18" spans="1:15" x14ac:dyDescent="0.25">
      <c r="A18" s="2" t="s">
        <v>54</v>
      </c>
      <c r="B18" s="2" t="s">
        <v>122</v>
      </c>
      <c r="C18" s="31">
        <f>[1]Sheet1!B19</f>
        <v>3343327074</v>
      </c>
      <c r="D18" s="31">
        <f>[2]Sheet1!B17</f>
        <v>3650123682</v>
      </c>
      <c r="E18" s="31">
        <f>'[3]bilant 30.06.2022'!$B$20</f>
        <v>2913854722</v>
      </c>
      <c r="F18" s="31">
        <v>3443212940</v>
      </c>
      <c r="G18" s="31">
        <v>2995581608</v>
      </c>
      <c r="H18" s="31">
        <v>1103101225</v>
      </c>
      <c r="I18" s="7">
        <v>1006182367</v>
      </c>
      <c r="J18" s="7">
        <v>905899897</v>
      </c>
      <c r="K18" s="7">
        <v>847936655</v>
      </c>
      <c r="M18" s="16"/>
      <c r="N18" s="18"/>
      <c r="O18" s="18"/>
    </row>
    <row r="19" spans="1:15" x14ac:dyDescent="0.25">
      <c r="A19" s="2" t="s">
        <v>57</v>
      </c>
      <c r="B19" s="2" t="s">
        <v>8</v>
      </c>
      <c r="C19" s="31">
        <v>0</v>
      </c>
      <c r="D19" s="31">
        <f>[2]Sheet1!B18</f>
        <v>0</v>
      </c>
      <c r="E19" s="31">
        <f>'[3]bilant 30.06.2022'!$B$23</f>
        <v>16273685</v>
      </c>
      <c r="F19" s="31">
        <v>17957102</v>
      </c>
      <c r="G19" s="31">
        <v>21213984</v>
      </c>
      <c r="H19" s="31">
        <v>2940669</v>
      </c>
      <c r="I19" s="7">
        <v>0</v>
      </c>
      <c r="J19" s="7">
        <v>0</v>
      </c>
      <c r="K19" s="7">
        <v>1221663</v>
      </c>
      <c r="M19" s="16"/>
      <c r="N19" s="18"/>
      <c r="O19" s="18"/>
    </row>
    <row r="20" spans="1:15" x14ac:dyDescent="0.25">
      <c r="A20" s="2" t="s">
        <v>55</v>
      </c>
      <c r="B20" s="2" t="s">
        <v>7</v>
      </c>
      <c r="C20" s="31">
        <v>0</v>
      </c>
      <c r="D20" s="31">
        <v>0</v>
      </c>
      <c r="E20" s="31">
        <f>'[3]bilant 30.06.2022'!$B$21</f>
        <v>0</v>
      </c>
      <c r="F20" s="31">
        <v>0</v>
      </c>
      <c r="G20" s="31">
        <v>0</v>
      </c>
      <c r="H20" s="31">
        <v>0</v>
      </c>
      <c r="I20" s="7">
        <v>0</v>
      </c>
      <c r="J20" s="7">
        <v>0</v>
      </c>
      <c r="K20" s="7">
        <v>0</v>
      </c>
      <c r="M20" s="16"/>
      <c r="N20" s="18"/>
      <c r="O20" s="18"/>
    </row>
    <row r="21" spans="1:15" x14ac:dyDescent="0.25">
      <c r="A21" s="2" t="s">
        <v>56</v>
      </c>
      <c r="B21" s="2" t="s">
        <v>123</v>
      </c>
      <c r="C21" s="31">
        <f>[1]Sheet1!B21</f>
        <v>315146396</v>
      </c>
      <c r="D21" s="31">
        <f>[2]Sheet1!B19</f>
        <v>381877064</v>
      </c>
      <c r="E21" s="31">
        <f>'[3]bilant 30.06.2022'!$B$22</f>
        <v>110625282</v>
      </c>
      <c r="F21" s="31">
        <v>90127224</v>
      </c>
      <c r="G21" s="31">
        <v>252225142</v>
      </c>
      <c r="H21" s="31">
        <v>398940758</v>
      </c>
      <c r="I21" s="7">
        <v>461333130</v>
      </c>
      <c r="J21" s="7">
        <v>400816573</v>
      </c>
      <c r="K21" s="7">
        <v>554003528</v>
      </c>
      <c r="M21" s="16"/>
      <c r="N21" s="18"/>
      <c r="O21" s="18"/>
    </row>
    <row r="22" spans="1:15" x14ac:dyDescent="0.25">
      <c r="A22" s="1" t="s">
        <v>58</v>
      </c>
      <c r="B22" s="1" t="s">
        <v>9</v>
      </c>
      <c r="C22" s="30">
        <f>[1]Sheet1!B23</f>
        <v>3700464839</v>
      </c>
      <c r="D22" s="30">
        <f>[2]Sheet1!B21</f>
        <v>4072696701</v>
      </c>
      <c r="E22" s="30">
        <f>'[3]bilant 30.06.2022'!$B$24</f>
        <v>3081696119</v>
      </c>
      <c r="F22" s="30">
        <v>3592907647</v>
      </c>
      <c r="G22" s="30">
        <v>3308960431</v>
      </c>
      <c r="H22" s="30">
        <v>1546203586</v>
      </c>
      <c r="I22" s="8">
        <v>1505248580</v>
      </c>
      <c r="J22" s="8">
        <v>1343877114</v>
      </c>
      <c r="K22" s="8">
        <v>1441563263</v>
      </c>
      <c r="M22" s="16"/>
      <c r="N22" s="18"/>
      <c r="O22" s="18"/>
    </row>
    <row r="23" spans="1:15" x14ac:dyDescent="0.25">
      <c r="A23" s="2"/>
      <c r="B23" s="2" t="s">
        <v>10</v>
      </c>
      <c r="C23" s="2"/>
      <c r="D23" s="2"/>
      <c r="E23" s="2"/>
      <c r="F23" s="2"/>
      <c r="G23" s="2"/>
      <c r="H23" s="27"/>
      <c r="I23" s="2"/>
      <c r="J23" s="2"/>
      <c r="K23" s="10"/>
      <c r="M23" s="16"/>
      <c r="N23" s="18"/>
      <c r="O23" s="18"/>
    </row>
    <row r="24" spans="1:15" x14ac:dyDescent="0.25">
      <c r="A24" s="1" t="s">
        <v>116</v>
      </c>
      <c r="B24" s="1" t="s">
        <v>11</v>
      </c>
      <c r="C24" s="29">
        <f>[1]Sheet1!B25</f>
        <v>8149161245</v>
      </c>
      <c r="D24" s="29">
        <f>[2]Sheet1!B23</f>
        <v>8360736745</v>
      </c>
      <c r="E24" s="29">
        <f>E14+E22</f>
        <v>7042306684</v>
      </c>
      <c r="F24" s="29">
        <f>F14+F22</f>
        <v>7532041017</v>
      </c>
      <c r="G24" s="29">
        <v>7242328055</v>
      </c>
      <c r="H24" s="30">
        <v>5422655826</v>
      </c>
      <c r="I24" s="8">
        <v>5311850260</v>
      </c>
      <c r="J24" s="8">
        <v>5053133087</v>
      </c>
      <c r="K24" s="8">
        <v>5128917015</v>
      </c>
      <c r="M24" s="16"/>
      <c r="N24" s="18"/>
      <c r="O24" s="18"/>
    </row>
    <row r="25" spans="1:15" x14ac:dyDescent="0.25">
      <c r="A25" s="2"/>
      <c r="B25" s="2" t="s">
        <v>10</v>
      </c>
      <c r="C25" s="2"/>
      <c r="D25" s="2"/>
      <c r="E25" s="2"/>
      <c r="F25" s="2"/>
      <c r="G25" s="2"/>
      <c r="H25" s="27"/>
      <c r="I25" s="2"/>
      <c r="J25" s="2"/>
      <c r="K25" s="2"/>
      <c r="M25" s="16"/>
      <c r="N25" s="18"/>
      <c r="O25" s="18"/>
    </row>
    <row r="26" spans="1:15" x14ac:dyDescent="0.25">
      <c r="A26" s="2"/>
      <c r="B26" s="2"/>
      <c r="C26" s="2"/>
      <c r="D26" s="2"/>
      <c r="E26" s="2"/>
      <c r="F26" s="2"/>
      <c r="G26" s="2"/>
      <c r="H26" s="27"/>
      <c r="I26" s="2"/>
      <c r="J26" s="2"/>
      <c r="K26" s="2"/>
      <c r="M26" s="16"/>
      <c r="N26" s="18"/>
      <c r="O26" s="18"/>
    </row>
    <row r="27" spans="1:15" x14ac:dyDescent="0.25">
      <c r="A27" s="1" t="s">
        <v>59</v>
      </c>
      <c r="B27" s="1" t="s">
        <v>124</v>
      </c>
      <c r="C27" s="1"/>
      <c r="D27" s="1"/>
      <c r="E27" s="1"/>
      <c r="F27" s="1"/>
      <c r="G27" s="1"/>
      <c r="H27" s="30"/>
      <c r="I27" s="1"/>
      <c r="J27" s="1"/>
      <c r="K27" s="1"/>
      <c r="M27" s="16"/>
      <c r="N27" s="18"/>
      <c r="O27" s="18"/>
    </row>
    <row r="28" spans="1:15" x14ac:dyDescent="0.25">
      <c r="A28" s="1" t="s">
        <v>60</v>
      </c>
      <c r="B28" s="1" t="s">
        <v>12</v>
      </c>
      <c r="C28" s="1"/>
      <c r="D28" s="1"/>
      <c r="E28" s="1"/>
      <c r="F28" s="1"/>
      <c r="G28" s="1"/>
      <c r="H28" s="30"/>
      <c r="I28" s="1"/>
      <c r="J28" s="1"/>
      <c r="K28" s="1"/>
      <c r="M28" s="16"/>
      <c r="N28" s="18"/>
      <c r="O28" s="18"/>
    </row>
    <row r="29" spans="1:15" x14ac:dyDescent="0.25">
      <c r="A29" s="2" t="s">
        <v>61</v>
      </c>
      <c r="B29" s="2" t="s">
        <v>13</v>
      </c>
      <c r="C29" s="27">
        <f>[1]Sheet1!B30</f>
        <v>733031420</v>
      </c>
      <c r="D29" s="27">
        <f>[2]Sheet1!B28</f>
        <v>733031420</v>
      </c>
      <c r="E29" s="27">
        <f>'[3]bilant 30.06.2022'!B31</f>
        <v>733031420</v>
      </c>
      <c r="F29" s="27">
        <v>733031420</v>
      </c>
      <c r="G29" s="27">
        <v>733031420</v>
      </c>
      <c r="H29" s="27">
        <v>733031420</v>
      </c>
      <c r="I29" s="3">
        <v>733031420</v>
      </c>
      <c r="J29" s="3">
        <v>733031420</v>
      </c>
      <c r="K29" s="3">
        <v>733031420</v>
      </c>
      <c r="M29" s="16"/>
      <c r="N29" s="18"/>
      <c r="O29" s="18"/>
    </row>
    <row r="30" spans="1:15" x14ac:dyDescent="0.25">
      <c r="A30" s="2" t="s">
        <v>62</v>
      </c>
      <c r="B30" s="2" t="s">
        <v>14</v>
      </c>
      <c r="C30" s="27">
        <f>[1]Sheet1!B31</f>
        <v>733031420</v>
      </c>
      <c r="D30" s="27">
        <f>[2]Sheet1!B29</f>
        <v>733031420</v>
      </c>
      <c r="E30" s="27">
        <f>'[3]bilant 30.06.2022'!B32</f>
        <v>733031420</v>
      </c>
      <c r="F30" s="27">
        <v>733031420</v>
      </c>
      <c r="G30" s="27">
        <v>733031420</v>
      </c>
      <c r="H30" s="27">
        <v>733031420</v>
      </c>
      <c r="I30" s="3">
        <v>733031420</v>
      </c>
      <c r="J30" s="3">
        <v>733031420</v>
      </c>
      <c r="K30" s="3">
        <v>733031420</v>
      </c>
      <c r="M30" s="16"/>
      <c r="N30" s="18"/>
      <c r="O30" s="18"/>
    </row>
    <row r="31" spans="1:15" x14ac:dyDescent="0.25">
      <c r="A31" s="2" t="s">
        <v>63</v>
      </c>
      <c r="B31" s="2" t="s">
        <v>15</v>
      </c>
      <c r="C31" s="27">
        <f>[1]Sheet1!B32</f>
        <v>49842552</v>
      </c>
      <c r="D31" s="27">
        <f>[2]Sheet1!B30</f>
        <v>49842552</v>
      </c>
      <c r="E31" s="27">
        <f>'[3]bilant 30.06.2022'!B33</f>
        <v>49842552</v>
      </c>
      <c r="F31" s="27">
        <v>49842552</v>
      </c>
      <c r="G31" s="27">
        <v>49842552</v>
      </c>
      <c r="H31" s="27">
        <v>49842552</v>
      </c>
      <c r="I31" s="3">
        <v>49842552</v>
      </c>
      <c r="J31" s="3">
        <v>49842552</v>
      </c>
      <c r="K31" s="3">
        <v>49842552</v>
      </c>
      <c r="M31" s="16"/>
      <c r="N31" s="18"/>
      <c r="O31" s="18"/>
    </row>
    <row r="32" spans="1:15" x14ac:dyDescent="0.25">
      <c r="A32" s="9" t="s">
        <v>64</v>
      </c>
      <c r="B32" s="9" t="s">
        <v>16</v>
      </c>
      <c r="C32" s="27">
        <f>[1]Sheet1!B33</f>
        <v>137926619</v>
      </c>
      <c r="D32" s="27">
        <f>[2]Sheet1!B31</f>
        <v>137926619</v>
      </c>
      <c r="E32" s="27">
        <f>'[3]bilant 30.06.2022'!B34</f>
        <v>137926619</v>
      </c>
      <c r="F32" s="27">
        <v>137926619</v>
      </c>
      <c r="G32" s="27">
        <v>137926619</v>
      </c>
      <c r="H32" s="27">
        <v>137832724</v>
      </c>
      <c r="I32" s="3">
        <v>137832724</v>
      </c>
      <c r="J32" s="3">
        <v>137532865</v>
      </c>
      <c r="K32" s="3">
        <v>137532865</v>
      </c>
      <c r="M32" s="16"/>
      <c r="N32" s="18"/>
      <c r="O32" s="18"/>
    </row>
    <row r="33" spans="1:15" x14ac:dyDescent="0.25">
      <c r="A33" s="9" t="s">
        <v>65</v>
      </c>
      <c r="B33" s="9" t="s">
        <v>17</v>
      </c>
      <c r="C33" s="27">
        <f>[1]Sheet1!B34</f>
        <v>703232784</v>
      </c>
      <c r="D33" s="27">
        <f>[2]Sheet1!B32</f>
        <v>719363792</v>
      </c>
      <c r="E33" s="27">
        <f>'[3]bilant 30.06.2022'!B35</f>
        <v>735864928</v>
      </c>
      <c r="F33" s="27">
        <v>752577272</v>
      </c>
      <c r="G33" s="27">
        <v>769348928</v>
      </c>
      <c r="H33" s="27">
        <v>787211297</v>
      </c>
      <c r="I33" s="3">
        <v>805269269</v>
      </c>
      <c r="J33" s="3">
        <v>823659844</v>
      </c>
      <c r="K33" s="3">
        <v>841699025</v>
      </c>
      <c r="M33" s="16"/>
      <c r="N33" s="18"/>
      <c r="O33" s="18"/>
    </row>
    <row r="34" spans="1:15" x14ac:dyDescent="0.25">
      <c r="A34" s="2" t="s">
        <v>66</v>
      </c>
      <c r="B34" s="2" t="s">
        <v>18</v>
      </c>
      <c r="C34" s="27">
        <f>[1]Sheet1!B35</f>
        <v>39310392</v>
      </c>
      <c r="D34" s="27">
        <f>[2]Sheet1!B33</f>
        <v>39310392</v>
      </c>
      <c r="E34" s="27">
        <f>'[3]bilant 30.06.2022'!B36</f>
        <v>37114923</v>
      </c>
      <c r="F34" s="27">
        <v>34425337</v>
      </c>
      <c r="G34" s="27">
        <v>31145250</v>
      </c>
      <c r="H34" s="27">
        <v>28286473</v>
      </c>
      <c r="I34" s="3">
        <v>27926292</v>
      </c>
      <c r="J34" s="3">
        <v>23137337</v>
      </c>
      <c r="K34" s="3">
        <v>17441687</v>
      </c>
      <c r="M34" s="16"/>
      <c r="N34" s="18"/>
      <c r="O34" s="18"/>
    </row>
    <row r="35" spans="1:15" x14ac:dyDescent="0.25">
      <c r="A35" s="6" t="s">
        <v>67</v>
      </c>
      <c r="B35" s="6" t="s">
        <v>19</v>
      </c>
      <c r="C35" s="27">
        <f>[1]Sheet1!B36</f>
        <v>2229082695</v>
      </c>
      <c r="D35" s="27">
        <f>[2]Sheet1!B34</f>
        <v>2101987057</v>
      </c>
      <c r="E35" s="27">
        <f>'[3]bilant 30.06.2022'!B37</f>
        <v>1695355106</v>
      </c>
      <c r="F35" s="27">
        <v>1658610740</v>
      </c>
      <c r="G35" s="27">
        <v>1633807204</v>
      </c>
      <c r="H35" s="27">
        <v>1687167409</v>
      </c>
      <c r="I35" s="3">
        <v>1692679258</v>
      </c>
      <c r="J35" s="3">
        <v>1710893564</v>
      </c>
      <c r="K35" s="3">
        <v>1610888457</v>
      </c>
      <c r="M35" s="16"/>
      <c r="N35" s="18"/>
      <c r="O35" s="18"/>
    </row>
    <row r="36" spans="1:15" x14ac:dyDescent="0.25">
      <c r="A36" s="1" t="s">
        <v>68</v>
      </c>
      <c r="B36" s="1" t="s">
        <v>20</v>
      </c>
      <c r="C36" s="29">
        <f>[1]Sheet1!B37</f>
        <v>3892426462</v>
      </c>
      <c r="D36" s="29">
        <f>[2]Sheet1!B35</f>
        <v>3781461832</v>
      </c>
      <c r="E36" s="29">
        <f>'[3]bilant 30.06.2022'!B38</f>
        <v>3389135548</v>
      </c>
      <c r="F36" s="30">
        <v>3366413940</v>
      </c>
      <c r="G36" s="30">
        <v>3355101973</v>
      </c>
      <c r="H36" s="30">
        <v>3423371875</v>
      </c>
      <c r="I36" s="5">
        <v>3446581515</v>
      </c>
      <c r="J36" s="5">
        <v>3478097582</v>
      </c>
      <c r="K36" s="5">
        <v>3390436006</v>
      </c>
      <c r="M36" s="16"/>
      <c r="N36" s="18"/>
      <c r="O36" s="18"/>
    </row>
    <row r="37" spans="1:15" x14ac:dyDescent="0.25">
      <c r="A37" s="1"/>
      <c r="B37" s="1"/>
      <c r="C37" s="1"/>
      <c r="D37" s="1"/>
      <c r="E37" s="1"/>
      <c r="F37" s="1"/>
      <c r="G37" s="1"/>
      <c r="H37" s="30"/>
      <c r="I37" s="1"/>
      <c r="J37" s="1"/>
      <c r="K37" s="1"/>
      <c r="M37" s="16"/>
      <c r="N37" s="18"/>
      <c r="O37" s="18"/>
    </row>
    <row r="38" spans="1:15" x14ac:dyDescent="0.25">
      <c r="A38" s="4" t="s">
        <v>69</v>
      </c>
      <c r="B38" s="4" t="s">
        <v>21</v>
      </c>
      <c r="C38" s="4"/>
      <c r="D38" s="2"/>
      <c r="E38" s="27"/>
      <c r="F38" s="27"/>
      <c r="G38" s="27"/>
      <c r="H38" s="27"/>
      <c r="I38" s="2"/>
      <c r="J38" s="2"/>
      <c r="K38" s="2"/>
      <c r="M38" s="16"/>
      <c r="N38" s="18"/>
      <c r="O38" s="18"/>
    </row>
    <row r="39" spans="1:15" x14ac:dyDescent="0.25">
      <c r="A39" s="2" t="s">
        <v>70</v>
      </c>
      <c r="B39" s="2" t="s">
        <v>125</v>
      </c>
      <c r="C39" s="27">
        <f>[1]Sheet1!B40</f>
        <v>441699023</v>
      </c>
      <c r="D39" s="27">
        <f>[2]Sheet1!B38</f>
        <v>440303793</v>
      </c>
      <c r="E39" s="27">
        <f>'[3]bilant 30.06.2022'!$B$41</f>
        <v>441366403</v>
      </c>
      <c r="F39" s="27">
        <v>447451720</v>
      </c>
      <c r="G39" s="27">
        <v>443434048</v>
      </c>
      <c r="H39" s="27">
        <v>450629083</v>
      </c>
      <c r="I39" s="3">
        <v>391539554</v>
      </c>
      <c r="J39" s="3">
        <v>356579902</v>
      </c>
      <c r="K39" s="3">
        <v>352028637</v>
      </c>
      <c r="M39" s="16"/>
      <c r="N39" s="18"/>
      <c r="O39" s="18"/>
    </row>
    <row r="40" spans="1:15" x14ac:dyDescent="0.25">
      <c r="A40" s="2" t="s">
        <v>71</v>
      </c>
      <c r="B40" s="2" t="s">
        <v>126</v>
      </c>
      <c r="C40" s="27">
        <f>[1]Sheet1!B41</f>
        <v>55587774</v>
      </c>
      <c r="D40" s="27">
        <f>[2]Sheet1!B39</f>
        <v>61580506</v>
      </c>
      <c r="E40" s="27">
        <f>'[3]bilant 30.06.2022'!$B$42</f>
        <v>67488507</v>
      </c>
      <c r="F40" s="27">
        <v>73476740</v>
      </c>
      <c r="G40" s="27">
        <v>79455068</v>
      </c>
      <c r="H40" s="27">
        <v>85411470</v>
      </c>
      <c r="I40" s="3">
        <v>90989552</v>
      </c>
      <c r="J40" s="3">
        <v>96905903</v>
      </c>
      <c r="K40" s="3">
        <v>101671268</v>
      </c>
      <c r="M40" s="16"/>
      <c r="N40" s="18"/>
      <c r="O40" s="18"/>
    </row>
    <row r="41" spans="1:15" ht="30" x14ac:dyDescent="0.25">
      <c r="A41" s="19" t="s">
        <v>115</v>
      </c>
      <c r="B41" s="19" t="s">
        <v>139</v>
      </c>
      <c r="C41" s="27">
        <f>[1]Sheet1!B42</f>
        <v>14835985</v>
      </c>
      <c r="D41" s="27">
        <f>[2]Sheet1!B40</f>
        <v>16846566</v>
      </c>
      <c r="E41" s="27">
        <f>'[3]bilant 30.06.2022'!$B$43</f>
        <v>18835657</v>
      </c>
      <c r="F41" s="27">
        <v>20803932</v>
      </c>
      <c r="G41" s="27">
        <v>22751934</v>
      </c>
      <c r="H41" s="27">
        <v>23530682</v>
      </c>
      <c r="I41" s="3">
        <v>25667852</v>
      </c>
      <c r="J41" s="3">
        <v>27811049</v>
      </c>
      <c r="K41" s="3">
        <v>30531904</v>
      </c>
      <c r="M41" s="16"/>
      <c r="N41" s="18"/>
      <c r="O41" s="18"/>
    </row>
    <row r="42" spans="1:15" x14ac:dyDescent="0.25">
      <c r="A42" s="2" t="s">
        <v>72</v>
      </c>
      <c r="B42" s="2" t="s">
        <v>127</v>
      </c>
      <c r="C42" s="27">
        <f>[1]Sheet1!B43</f>
        <v>109803005</v>
      </c>
      <c r="D42" s="27">
        <f>[2]Sheet1!B41</f>
        <v>111503686</v>
      </c>
      <c r="E42" s="27">
        <f>'[3]bilant 30.06.2022'!$B$44</f>
        <v>114267502</v>
      </c>
      <c r="F42" s="27">
        <v>116615548</v>
      </c>
      <c r="G42" s="27">
        <v>117343340</v>
      </c>
      <c r="H42" s="27">
        <v>114507137</v>
      </c>
      <c r="I42" s="3">
        <v>116386121</v>
      </c>
      <c r="J42" s="3">
        <v>116610741</v>
      </c>
      <c r="K42" s="3">
        <v>118078330</v>
      </c>
      <c r="M42" s="16"/>
      <c r="N42" s="18"/>
      <c r="O42" s="18"/>
    </row>
    <row r="43" spans="1:15" x14ac:dyDescent="0.25">
      <c r="A43" s="6" t="s">
        <v>73</v>
      </c>
      <c r="B43" s="11" t="s">
        <v>128</v>
      </c>
      <c r="C43" s="27">
        <f>[1]Sheet1!B44</f>
        <v>59960381</v>
      </c>
      <c r="D43" s="27">
        <f>[2]Sheet1!B42</f>
        <v>59960381</v>
      </c>
      <c r="E43" s="27">
        <f>'[3]bilant 30.06.2022'!$B$45</f>
        <v>59960381</v>
      </c>
      <c r="F43" s="27">
        <v>59960381</v>
      </c>
      <c r="G43" s="27">
        <v>59960381</v>
      </c>
      <c r="H43" s="27">
        <v>72641000</v>
      </c>
      <c r="I43" s="3">
        <v>72641000</v>
      </c>
      <c r="J43" s="3">
        <v>72641000</v>
      </c>
      <c r="K43" s="3">
        <v>72641000</v>
      </c>
      <c r="M43" s="16"/>
      <c r="N43" s="18"/>
      <c r="O43" s="18"/>
    </row>
    <row r="44" spans="1:15" x14ac:dyDescent="0.25">
      <c r="A44" s="1" t="s">
        <v>74</v>
      </c>
      <c r="B44" s="1" t="s">
        <v>22</v>
      </c>
      <c r="C44" s="30">
        <f>[1]Sheet1!B45</f>
        <v>681886168</v>
      </c>
      <c r="D44" s="30">
        <f>[2]Sheet1!B43</f>
        <v>690194932</v>
      </c>
      <c r="E44" s="30">
        <f>'[3]bilant 30.06.2022'!$B$46</f>
        <v>701918450</v>
      </c>
      <c r="F44" s="30">
        <v>718308321</v>
      </c>
      <c r="G44" s="30">
        <v>722944771</v>
      </c>
      <c r="H44" s="30">
        <v>746719372</v>
      </c>
      <c r="I44" s="5">
        <v>697224079</v>
      </c>
      <c r="J44" s="5">
        <v>670548595</v>
      </c>
      <c r="K44" s="5">
        <v>674951139</v>
      </c>
      <c r="M44" s="16"/>
      <c r="N44" s="18"/>
      <c r="O44" s="18"/>
    </row>
    <row r="45" spans="1:15" x14ac:dyDescent="0.25">
      <c r="A45" s="1"/>
      <c r="B45" s="1"/>
      <c r="C45" s="1"/>
      <c r="D45" s="1"/>
      <c r="E45" s="1"/>
      <c r="F45" s="1"/>
      <c r="G45" s="1"/>
      <c r="H45" s="30"/>
      <c r="I45" s="1"/>
      <c r="J45" s="1"/>
      <c r="K45" s="1"/>
      <c r="M45" s="16"/>
      <c r="N45" s="18"/>
      <c r="O45" s="18"/>
    </row>
    <row r="46" spans="1:15" x14ac:dyDescent="0.25">
      <c r="A46" s="4" t="s">
        <v>75</v>
      </c>
      <c r="B46" s="4" t="s">
        <v>23</v>
      </c>
      <c r="C46" s="4"/>
      <c r="D46" s="2"/>
      <c r="E46" s="2"/>
      <c r="F46" s="2"/>
      <c r="G46" s="2"/>
      <c r="H46" s="27"/>
      <c r="I46" s="2"/>
      <c r="J46" s="2"/>
      <c r="K46" s="2"/>
      <c r="M46" s="16"/>
      <c r="N46" s="18"/>
      <c r="O46" s="18"/>
    </row>
    <row r="47" spans="1:15" x14ac:dyDescent="0.25">
      <c r="A47" s="2" t="s">
        <v>76</v>
      </c>
      <c r="B47" s="2" t="s">
        <v>129</v>
      </c>
      <c r="C47" s="27">
        <f>[1]Sheet1!B48</f>
        <v>3367881167.0500002</v>
      </c>
      <c r="D47" s="27">
        <f>[2]Sheet1!B46</f>
        <v>3639385551</v>
      </c>
      <c r="E47" s="27">
        <f>'[3]bilant 30.06.2022'!$B49</f>
        <v>2704991941</v>
      </c>
      <c r="F47" s="27">
        <v>3141613832</v>
      </c>
      <c r="G47" s="27">
        <v>3033542108</v>
      </c>
      <c r="H47" s="27">
        <v>1113909334</v>
      </c>
      <c r="I47" s="3">
        <v>1026031902</v>
      </c>
      <c r="J47" s="3">
        <v>741965396</v>
      </c>
      <c r="K47" s="3">
        <v>887977288</v>
      </c>
      <c r="M47" s="16"/>
      <c r="N47" s="18"/>
      <c r="O47" s="18"/>
    </row>
    <row r="48" spans="1:15" ht="30" x14ac:dyDescent="0.25">
      <c r="A48" s="20" t="s">
        <v>114</v>
      </c>
      <c r="B48" s="19" t="s">
        <v>140</v>
      </c>
      <c r="C48" s="27">
        <f>[1]Sheet1!B49</f>
        <v>8477705.4000000004</v>
      </c>
      <c r="D48" s="27">
        <f>[2]Sheet1!B47</f>
        <v>8423283</v>
      </c>
      <c r="E48" s="27">
        <f>'[3]bilant 30.06.2022'!$B50</f>
        <v>8371404</v>
      </c>
      <c r="F48" s="27">
        <v>8321573</v>
      </c>
      <c r="G48" s="27">
        <v>8273431</v>
      </c>
      <c r="H48" s="27">
        <v>7843561</v>
      </c>
      <c r="I48" s="3">
        <v>7897800</v>
      </c>
      <c r="J48" s="3">
        <v>7946014</v>
      </c>
      <c r="K48" s="3">
        <v>7416569</v>
      </c>
      <c r="M48" s="16"/>
      <c r="N48" s="18"/>
      <c r="O48" s="18"/>
    </row>
    <row r="49" spans="1:15" x14ac:dyDescent="0.25">
      <c r="A49" s="2" t="s">
        <v>77</v>
      </c>
      <c r="B49" s="2" t="s">
        <v>130</v>
      </c>
      <c r="C49" s="27">
        <f>[1]Sheet1!B50</f>
        <v>12718537</v>
      </c>
      <c r="D49" s="27">
        <f>[2]Sheet1!B48</f>
        <v>10325046</v>
      </c>
      <c r="E49" s="27">
        <f>'[3]bilant 30.06.2022'!$B51</f>
        <v>10778781</v>
      </c>
      <c r="F49" s="27">
        <v>10983864</v>
      </c>
      <c r="G49" s="27">
        <v>14323661</v>
      </c>
      <c r="H49" s="27">
        <v>9462943</v>
      </c>
      <c r="I49" s="3">
        <v>11390874</v>
      </c>
      <c r="J49" s="3">
        <v>11930639</v>
      </c>
      <c r="K49" s="3">
        <v>17011429</v>
      </c>
      <c r="M49" s="16"/>
      <c r="N49" s="18"/>
      <c r="O49" s="18"/>
    </row>
    <row r="50" spans="1:15" x14ac:dyDescent="0.25">
      <c r="A50" s="2" t="s">
        <v>110</v>
      </c>
      <c r="B50" s="2" t="s">
        <v>126</v>
      </c>
      <c r="C50" s="27">
        <f>[1]Sheet1!B51</f>
        <v>92249024.060000002</v>
      </c>
      <c r="D50" s="27">
        <f>[2]Sheet1!B49</f>
        <v>100608605</v>
      </c>
      <c r="E50" s="27">
        <f>'[3]bilant 30.06.2022'!$B52</f>
        <v>157160749</v>
      </c>
      <c r="F50" s="27">
        <v>215616670</v>
      </c>
      <c r="G50" s="27">
        <v>24871963</v>
      </c>
      <c r="H50" s="27">
        <v>25064214</v>
      </c>
      <c r="I50" s="3">
        <v>24870765</v>
      </c>
      <c r="J50" s="3">
        <v>25066062</v>
      </c>
      <c r="K50" s="3">
        <v>24709805</v>
      </c>
      <c r="M50" s="16"/>
      <c r="N50" s="18"/>
      <c r="O50" s="18"/>
    </row>
    <row r="51" spans="1:15" x14ac:dyDescent="0.25">
      <c r="A51" s="2" t="s">
        <v>78</v>
      </c>
      <c r="B51" s="2" t="s">
        <v>24</v>
      </c>
      <c r="C51" s="27">
        <f>[1]Sheet1!B52</f>
        <v>43649090.230000004</v>
      </c>
      <c r="D51" s="27">
        <f>[2]Sheet1!B50</f>
        <v>37902520</v>
      </c>
      <c r="E51" s="27">
        <f>'[3]bilant 30.06.2022'!$B53</f>
        <v>38397779</v>
      </c>
      <c r="F51" s="27">
        <v>38945673</v>
      </c>
      <c r="G51" s="27">
        <v>51688960</v>
      </c>
      <c r="H51" s="27">
        <v>70084240</v>
      </c>
      <c r="I51" s="3">
        <v>70086008</v>
      </c>
      <c r="J51" s="3">
        <v>81748051</v>
      </c>
      <c r="K51" s="3">
        <v>97561542</v>
      </c>
      <c r="M51" s="16"/>
      <c r="N51" s="18"/>
      <c r="O51" s="18"/>
    </row>
    <row r="52" spans="1:15" x14ac:dyDescent="0.25">
      <c r="A52" s="9" t="s">
        <v>79</v>
      </c>
      <c r="B52" s="9" t="s">
        <v>131</v>
      </c>
      <c r="C52" s="27">
        <f>[1]Sheet1!B53</f>
        <v>39362438.310000002</v>
      </c>
      <c r="D52" s="27">
        <f>[2]Sheet1!B51</f>
        <v>33930491</v>
      </c>
      <c r="E52" s="27">
        <f>'[3]bilant 30.06.2022'!$B54</f>
        <v>31552032</v>
      </c>
      <c r="F52" s="27">
        <v>31837144</v>
      </c>
      <c r="G52" s="27">
        <v>31581188</v>
      </c>
      <c r="H52" s="27">
        <v>26200287</v>
      </c>
      <c r="I52" s="3">
        <v>25899050</v>
      </c>
      <c r="J52" s="3">
        <v>25651505</v>
      </c>
      <c r="K52" s="3">
        <v>28853237</v>
      </c>
      <c r="M52" s="16"/>
      <c r="N52" s="18"/>
      <c r="O52" s="18"/>
    </row>
    <row r="53" spans="1:15" x14ac:dyDescent="0.25">
      <c r="A53" s="6" t="s">
        <v>80</v>
      </c>
      <c r="B53" s="11" t="s">
        <v>132</v>
      </c>
      <c r="C53" s="27">
        <f>[1]Sheet1!B54</f>
        <v>10510652.869999999</v>
      </c>
      <c r="D53" s="27">
        <f>[2]Sheet1!B52</f>
        <v>58504485</v>
      </c>
      <c r="E53" s="27">
        <f>'[3]bilant 30.06.2022'!$B55</f>
        <v>0</v>
      </c>
      <c r="F53" s="27">
        <v>0</v>
      </c>
      <c r="G53" s="27">
        <v>0</v>
      </c>
      <c r="H53" s="27">
        <v>0</v>
      </c>
      <c r="I53" s="3">
        <v>1868267</v>
      </c>
      <c r="J53" s="3">
        <v>10179243</v>
      </c>
      <c r="K53" s="36">
        <v>0</v>
      </c>
      <c r="M53" s="16"/>
      <c r="N53" s="18"/>
      <c r="O53" s="18"/>
    </row>
    <row r="54" spans="1:15" x14ac:dyDescent="0.25">
      <c r="A54" s="1" t="s">
        <v>81</v>
      </c>
      <c r="B54" s="1" t="s">
        <v>25</v>
      </c>
      <c r="C54" s="29">
        <f>[1]Sheet1!B55</f>
        <v>3574848614.9200001</v>
      </c>
      <c r="D54" s="29">
        <f>[2]Sheet1!B53</f>
        <v>3889079981</v>
      </c>
      <c r="E54" s="29">
        <f>'[3]bilant 30.06.2022'!$B56</f>
        <v>2951252686</v>
      </c>
      <c r="F54" s="30">
        <v>3447318756</v>
      </c>
      <c r="G54" s="30">
        <v>3164281311</v>
      </c>
      <c r="H54" s="30">
        <v>1252564579</v>
      </c>
      <c r="I54" s="5">
        <v>1168044666</v>
      </c>
      <c r="J54" s="5">
        <v>904486910</v>
      </c>
      <c r="K54" s="5">
        <v>1063529870</v>
      </c>
      <c r="M54" s="16"/>
      <c r="N54" s="18"/>
      <c r="O54" s="18"/>
    </row>
    <row r="55" spans="1:15" x14ac:dyDescent="0.25">
      <c r="A55" s="4" t="s">
        <v>82</v>
      </c>
      <c r="B55" s="4" t="s">
        <v>26</v>
      </c>
      <c r="C55" s="29">
        <f>[1]Sheet1!B56</f>
        <v>4256734782.9200001</v>
      </c>
      <c r="D55" s="29">
        <f>[2]Sheet1!B54</f>
        <v>4579274913</v>
      </c>
      <c r="E55" s="29">
        <f>'[3]bilant 30.06.2022'!$B57</f>
        <v>3653171136</v>
      </c>
      <c r="F55" s="29">
        <v>4165627077</v>
      </c>
      <c r="G55" s="29">
        <v>3887226082</v>
      </c>
      <c r="H55" s="29">
        <v>1999283951</v>
      </c>
      <c r="I55" s="5">
        <v>1865268745</v>
      </c>
      <c r="J55" s="5">
        <v>1575035505</v>
      </c>
      <c r="K55" s="5">
        <v>1738481009</v>
      </c>
      <c r="M55" s="16"/>
      <c r="N55" s="18"/>
      <c r="O55" s="18"/>
    </row>
    <row r="56" spans="1:15" x14ac:dyDescent="0.25">
      <c r="A56" s="4"/>
      <c r="B56" s="4" t="s">
        <v>10</v>
      </c>
      <c r="C56" s="27">
        <f>[1]Sheet1!B57</f>
        <v>0</v>
      </c>
      <c r="D56" s="27">
        <f>[2]Sheet1!B55</f>
        <v>0</v>
      </c>
      <c r="E56" s="27"/>
      <c r="F56" s="4"/>
      <c r="G56" s="4"/>
      <c r="H56" s="29"/>
      <c r="I56" s="4"/>
      <c r="J56" s="4"/>
      <c r="K56" s="4"/>
      <c r="M56" s="16"/>
      <c r="N56" s="18"/>
      <c r="O56" s="18"/>
    </row>
    <row r="57" spans="1:15" x14ac:dyDescent="0.25">
      <c r="A57" s="4" t="s">
        <v>83</v>
      </c>
      <c r="B57" s="4" t="s">
        <v>133</v>
      </c>
      <c r="C57" s="29">
        <f>[1]Sheet1!B58</f>
        <v>8149161244.9200001</v>
      </c>
      <c r="D57" s="29">
        <f>[2]Sheet1!B56</f>
        <v>8360736745</v>
      </c>
      <c r="E57" s="29">
        <f>'[3]bilant 30.06.2022'!$B59</f>
        <v>7042306684</v>
      </c>
      <c r="F57" s="29">
        <v>7532041017</v>
      </c>
      <c r="G57" s="29">
        <v>7242328055</v>
      </c>
      <c r="H57" s="5">
        <v>5422655826</v>
      </c>
      <c r="I57" s="5">
        <v>5311850260</v>
      </c>
      <c r="J57" s="5">
        <v>5053133087</v>
      </c>
      <c r="K57" s="5">
        <v>5128917015</v>
      </c>
      <c r="M57" s="16"/>
      <c r="N57" s="18"/>
      <c r="O57" s="18"/>
    </row>
    <row r="58" spans="1:15" x14ac:dyDescent="0.25">
      <c r="A58" s="2"/>
      <c r="B58" s="13"/>
      <c r="C58" s="13"/>
      <c r="D58" s="13"/>
      <c r="E58" s="13"/>
      <c r="F58" s="13"/>
      <c r="G58" s="13"/>
      <c r="H58" s="13"/>
      <c r="I58" s="13"/>
      <c r="J58" s="13"/>
      <c r="K58" s="13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9"/>
  <sheetViews>
    <sheetView tabSelected="1" topLeftCell="B7" workbookViewId="0">
      <selection activeCell="C4" sqref="C4"/>
    </sheetView>
  </sheetViews>
  <sheetFormatPr defaultRowHeight="15" x14ac:dyDescent="0.25"/>
  <cols>
    <col min="1" max="1" width="41.140625" customWidth="1"/>
    <col min="2" max="2" width="46.7109375" bestFit="1" customWidth="1"/>
    <col min="3" max="3" width="24.140625" customWidth="1"/>
    <col min="4" max="8" width="14.28515625" bestFit="1" customWidth="1"/>
    <col min="9" max="9" width="15" bestFit="1" customWidth="1"/>
    <col min="10" max="10" width="13.42578125" bestFit="1" customWidth="1"/>
    <col min="11" max="11" width="15" bestFit="1" customWidth="1"/>
    <col min="14" max="15" width="15" bestFit="1" customWidth="1"/>
  </cols>
  <sheetData>
    <row r="2" spans="1:15" x14ac:dyDescent="0.25">
      <c r="A2" s="14" t="s">
        <v>111</v>
      </c>
      <c r="B2" s="14" t="s">
        <v>112</v>
      </c>
      <c r="C2" s="14"/>
      <c r="D2" s="14"/>
      <c r="E2" s="14"/>
      <c r="F2" s="14"/>
      <c r="G2" s="14"/>
      <c r="H2" s="14"/>
      <c r="I2" s="14"/>
      <c r="J2" s="14"/>
      <c r="K2" s="14"/>
    </row>
    <row r="4" spans="1:15" x14ac:dyDescent="0.25">
      <c r="A4" s="1" t="s">
        <v>85</v>
      </c>
      <c r="B4" s="1" t="s">
        <v>0</v>
      </c>
      <c r="C4" s="39" t="s">
        <v>145</v>
      </c>
      <c r="D4" s="15">
        <v>44834</v>
      </c>
      <c r="E4" s="15">
        <v>44742</v>
      </c>
      <c r="F4" s="15">
        <v>44651</v>
      </c>
      <c r="G4" s="15">
        <v>44561</v>
      </c>
      <c r="H4" s="26">
        <v>44469</v>
      </c>
      <c r="I4" s="26">
        <v>44377</v>
      </c>
      <c r="J4" s="15">
        <v>44286</v>
      </c>
      <c r="K4" s="15">
        <v>44196</v>
      </c>
    </row>
    <row r="5" spans="1:15" x14ac:dyDescent="0.25">
      <c r="A5" s="1" t="s">
        <v>86</v>
      </c>
      <c r="B5" s="1" t="s">
        <v>134</v>
      </c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11" t="s">
        <v>87</v>
      </c>
      <c r="B6" s="11" t="s">
        <v>27</v>
      </c>
      <c r="C6" s="11"/>
      <c r="D6" s="11"/>
      <c r="E6" s="11"/>
      <c r="F6" s="11"/>
      <c r="G6" s="11"/>
      <c r="H6" s="11"/>
      <c r="I6" s="11"/>
      <c r="J6" s="11"/>
      <c r="K6" s="11"/>
      <c r="M6" s="16"/>
    </row>
    <row r="7" spans="1:15" x14ac:dyDescent="0.25">
      <c r="A7" s="2" t="s">
        <v>88</v>
      </c>
      <c r="B7" s="2" t="s">
        <v>28</v>
      </c>
      <c r="C7" s="3">
        <f>'[4]CPP dec. 2022'!C6</f>
        <v>1884646504</v>
      </c>
      <c r="D7" s="3">
        <f>'[5]cpp 30.09.2022'!B9</f>
        <v>1415905429</v>
      </c>
      <c r="E7" s="3">
        <f>'[3]cpp 30.06.2022'!B11</f>
        <v>832549531</v>
      </c>
      <c r="F7" s="3">
        <v>418792129</v>
      </c>
      <c r="G7" s="3">
        <v>1252286233</v>
      </c>
      <c r="H7" s="3">
        <v>910311281</v>
      </c>
      <c r="I7" s="3">
        <v>612467434</v>
      </c>
      <c r="J7" s="3">
        <v>322600764</v>
      </c>
      <c r="K7" s="3">
        <v>1035250114</v>
      </c>
      <c r="M7" s="16"/>
      <c r="N7" s="17"/>
      <c r="O7" s="17"/>
    </row>
    <row r="8" spans="1:15" x14ac:dyDescent="0.25">
      <c r="A8" s="2" t="s">
        <v>89</v>
      </c>
      <c r="B8" s="2" t="s">
        <v>29</v>
      </c>
      <c r="C8" s="3">
        <f>'[4]CPP dec. 2022'!C7</f>
        <v>533613639</v>
      </c>
      <c r="D8" s="3">
        <f>'[5]cpp 30.09.2022'!B10</f>
        <v>379228945</v>
      </c>
      <c r="E8" s="3">
        <f>'[3]cpp 30.06.2022'!B12</f>
        <v>251719761</v>
      </c>
      <c r="F8" s="3">
        <v>134061493</v>
      </c>
      <c r="G8" s="3">
        <v>623720414</v>
      </c>
      <c r="H8" s="3">
        <v>479037932</v>
      </c>
      <c r="I8" s="3">
        <v>321352488</v>
      </c>
      <c r="J8" s="3">
        <v>173209505</v>
      </c>
      <c r="K8" s="3">
        <v>795026206</v>
      </c>
      <c r="M8" s="16"/>
      <c r="N8" s="17"/>
      <c r="O8" s="17"/>
    </row>
    <row r="9" spans="1:15" x14ac:dyDescent="0.25">
      <c r="A9" s="2" t="s">
        <v>90</v>
      </c>
      <c r="B9" s="2" t="s">
        <v>135</v>
      </c>
      <c r="C9" s="3">
        <f>'[4]CPP dec. 2022'!C8</f>
        <v>3481622499</v>
      </c>
      <c r="D9" s="3">
        <f>'[5]cpp 30.09.2022'!B11</f>
        <v>2774427999</v>
      </c>
      <c r="E9" s="3">
        <f>'[3]cpp 30.06.2022'!B13</f>
        <v>1494830998</v>
      </c>
      <c r="F9" s="3">
        <v>665038635</v>
      </c>
      <c r="G9" s="3">
        <v>1822563918</v>
      </c>
      <c r="H9" s="3">
        <v>863096724.69999993</v>
      </c>
      <c r="I9" s="3">
        <v>468866026</v>
      </c>
      <c r="J9" s="3">
        <v>220223106</v>
      </c>
      <c r="K9" s="3">
        <v>494999492</v>
      </c>
      <c r="M9" s="16"/>
      <c r="N9" s="17"/>
      <c r="O9" s="17"/>
    </row>
    <row r="10" spans="1:15" x14ac:dyDescent="0.25">
      <c r="A10" s="2" t="s">
        <v>91</v>
      </c>
      <c r="B10" s="2" t="s">
        <v>30</v>
      </c>
      <c r="C10" s="3">
        <f>'[4]CPP dec. 2022'!C9</f>
        <v>47733234</v>
      </c>
      <c r="D10" s="3">
        <f>'[5]cpp 30.09.2022'!$B$12</f>
        <v>35349844</v>
      </c>
      <c r="E10" s="3">
        <f>'[3]cpp 30.06.2022'!B14</f>
        <v>25024884</v>
      </c>
      <c r="F10" s="3">
        <v>12611174</v>
      </c>
      <c r="G10" s="3">
        <v>56969232</v>
      </c>
      <c r="H10" s="3">
        <v>29350660.550000001</v>
      </c>
      <c r="I10" s="3">
        <v>19068648</v>
      </c>
      <c r="J10" s="3">
        <v>10281649</v>
      </c>
      <c r="K10" s="3">
        <v>42119650</v>
      </c>
      <c r="M10" s="16"/>
      <c r="N10" s="17"/>
      <c r="O10" s="17"/>
    </row>
    <row r="11" spans="1:15" x14ac:dyDescent="0.25">
      <c r="A11" s="2"/>
      <c r="B11" s="2" t="s">
        <v>142</v>
      </c>
      <c r="C11" s="3">
        <f>'[4]CPP dec. 2022'!C10</f>
        <v>338502695</v>
      </c>
      <c r="D11" s="3">
        <f>'[5]cpp 30.09.2022'!$B$13</f>
        <v>279236607</v>
      </c>
      <c r="E11" s="3"/>
      <c r="F11" s="3"/>
      <c r="G11" s="3"/>
      <c r="H11" s="3"/>
      <c r="I11" s="3"/>
      <c r="J11" s="3"/>
      <c r="K11" s="3"/>
      <c r="M11" s="16"/>
      <c r="N11" s="17"/>
      <c r="O11" s="17"/>
    </row>
    <row r="12" spans="1:15" x14ac:dyDescent="0.25">
      <c r="A12" s="1" t="s">
        <v>92</v>
      </c>
      <c r="B12" s="1" t="s">
        <v>31</v>
      </c>
      <c r="C12" s="32">
        <f>'[4]CPP dec. 2022'!C11</f>
        <v>6286118571</v>
      </c>
      <c r="D12" s="32">
        <f>'[5]cpp 30.09.2022'!$B$14</f>
        <v>4884148824</v>
      </c>
      <c r="E12" s="32">
        <f>'[3]cpp 30.06.2022'!B15</f>
        <v>2604125174</v>
      </c>
      <c r="F12" s="32">
        <v>1230503431</v>
      </c>
      <c r="G12" s="32">
        <v>3755539797</v>
      </c>
      <c r="H12" s="32">
        <v>2281796598.25</v>
      </c>
      <c r="I12" s="12">
        <v>1421754596</v>
      </c>
      <c r="J12" s="12">
        <v>726315024</v>
      </c>
      <c r="K12" s="12">
        <v>2367395462</v>
      </c>
      <c r="M12" s="16"/>
      <c r="N12" s="17"/>
      <c r="O12" s="17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6"/>
      <c r="N13" s="17"/>
      <c r="O13" s="17"/>
    </row>
    <row r="14" spans="1:15" x14ac:dyDescent="0.25">
      <c r="A14" s="11" t="s">
        <v>93</v>
      </c>
      <c r="B14" s="4" t="s">
        <v>32</v>
      </c>
      <c r="C14" s="11"/>
      <c r="D14" s="11"/>
      <c r="E14" s="11"/>
      <c r="F14" s="11"/>
      <c r="G14" s="11"/>
      <c r="H14" s="11"/>
      <c r="I14" s="11"/>
      <c r="J14" s="11"/>
      <c r="K14" s="11"/>
      <c r="M14" s="16"/>
      <c r="N14" s="17"/>
      <c r="O14" s="17"/>
    </row>
    <row r="15" spans="1:15" x14ac:dyDescent="0.25">
      <c r="A15" s="2" t="s">
        <v>94</v>
      </c>
      <c r="B15" s="2" t="s">
        <v>33</v>
      </c>
      <c r="C15" s="35">
        <f>'[4]CPP dec. 2022'!C14</f>
        <v>-901640083</v>
      </c>
      <c r="D15" s="35">
        <f>'[5]cpp 30.09.2022'!B17</f>
        <v>-681485560</v>
      </c>
      <c r="E15" s="35">
        <f>'[3]cpp 30.06.2022'!B18</f>
        <v>-466036067</v>
      </c>
      <c r="F15" s="35">
        <v>-273543428.61999995</v>
      </c>
      <c r="G15" s="35">
        <v>-576408805</v>
      </c>
      <c r="H15" s="35">
        <v>-325320603.45000005</v>
      </c>
      <c r="I15" s="35">
        <v>-202145204</v>
      </c>
      <c r="J15" s="35">
        <v>-108746319</v>
      </c>
      <c r="K15" s="35">
        <v>-309845522</v>
      </c>
      <c r="M15" s="16"/>
      <c r="N15" s="17"/>
      <c r="O15" s="17"/>
    </row>
    <row r="16" spans="1:15" x14ac:dyDescent="0.25">
      <c r="A16" s="2" t="s">
        <v>95</v>
      </c>
      <c r="B16" s="2" t="s">
        <v>136</v>
      </c>
      <c r="C16" s="35">
        <f>'[4]CPP dec. 2022'!C15</f>
        <v>-3479097150</v>
      </c>
      <c r="D16" s="35">
        <f>'[5]cpp 30.09.2022'!B18</f>
        <v>-2774593938</v>
      </c>
      <c r="E16" s="35">
        <f>'[3]cpp 30.06.2022'!B19</f>
        <v>-1494865591</v>
      </c>
      <c r="F16" s="35">
        <v>-657086973.08000004</v>
      </c>
      <c r="G16" s="35">
        <v>-1809588063</v>
      </c>
      <c r="H16" s="35">
        <v>-850692688.25999999</v>
      </c>
      <c r="I16" s="35">
        <v>-456125881</v>
      </c>
      <c r="J16" s="35">
        <v>-212154838</v>
      </c>
      <c r="K16" s="35">
        <v>-494999492</v>
      </c>
      <c r="M16" s="16"/>
      <c r="N16" s="17"/>
      <c r="O16" s="17"/>
    </row>
    <row r="17" spans="1:15" x14ac:dyDescent="0.25">
      <c r="A17" s="2" t="s">
        <v>96</v>
      </c>
      <c r="B17" s="2" t="s">
        <v>34</v>
      </c>
      <c r="C17" s="35">
        <f>'[4]CPP dec. 2022'!C16</f>
        <v>-466608039</v>
      </c>
      <c r="D17" s="35">
        <f>'[5]cpp 30.09.2022'!B19</f>
        <v>-338920113</v>
      </c>
      <c r="E17" s="35">
        <f>'[3]cpp 30.06.2022'!B20</f>
        <v>-230820478</v>
      </c>
      <c r="F17" s="35">
        <v>-121301215.04000001</v>
      </c>
      <c r="G17" s="35">
        <v>-609608093</v>
      </c>
      <c r="H17" s="35">
        <v>-447964440</v>
      </c>
      <c r="I17" s="35">
        <v>-291462034</v>
      </c>
      <c r="J17" s="35">
        <v>-143061438</v>
      </c>
      <c r="K17" s="35">
        <v>-566016094</v>
      </c>
      <c r="M17" s="16"/>
      <c r="N17" s="17"/>
      <c r="O17" s="17"/>
    </row>
    <row r="18" spans="1:15" x14ac:dyDescent="0.25">
      <c r="A18" s="2" t="s">
        <v>97</v>
      </c>
      <c r="B18" s="2" t="s">
        <v>35</v>
      </c>
      <c r="C18" s="35">
        <f>'[4]CPP dec. 2022'!C17</f>
        <v>-257614322</v>
      </c>
      <c r="D18" s="35">
        <f>'[5]cpp 30.09.2022'!B20</f>
        <v>-193140247</v>
      </c>
      <c r="E18" s="35">
        <f>'[3]cpp 30.06.2022'!B21</f>
        <v>-128120250</v>
      </c>
      <c r="F18" s="35">
        <v>-62648873.130000003</v>
      </c>
      <c r="G18" s="35">
        <v>-274471326</v>
      </c>
      <c r="H18" s="35">
        <v>-196132897</v>
      </c>
      <c r="I18" s="35">
        <v>-130171902</v>
      </c>
      <c r="J18" s="35">
        <v>-63962431</v>
      </c>
      <c r="K18" s="35">
        <v>-267864639</v>
      </c>
      <c r="M18" s="16"/>
      <c r="N18" s="17"/>
      <c r="O18" s="17"/>
    </row>
    <row r="19" spans="1:15" x14ac:dyDescent="0.25">
      <c r="A19" s="2" t="s">
        <v>144</v>
      </c>
      <c r="B19" s="2" t="s">
        <v>143</v>
      </c>
      <c r="C19" s="35">
        <f>'[4]CPP dec. 2022'!C18</f>
        <v>-13987307</v>
      </c>
      <c r="D19" s="35"/>
      <c r="E19" s="35"/>
      <c r="F19" s="35"/>
      <c r="G19" s="35"/>
      <c r="H19" s="35"/>
      <c r="I19" s="35"/>
      <c r="J19" s="35"/>
      <c r="K19" s="35"/>
      <c r="M19" s="16"/>
      <c r="N19" s="17"/>
      <c r="O19" s="17"/>
    </row>
    <row r="20" spans="1:15" x14ac:dyDescent="0.25">
      <c r="A20" s="9" t="s">
        <v>98</v>
      </c>
      <c r="B20" s="9" t="s">
        <v>36</v>
      </c>
      <c r="C20" s="35">
        <f>'[4]CPP dec. 2022'!C19</f>
        <v>-282401723</v>
      </c>
      <c r="D20" s="35">
        <f>'[5]cpp 30.09.2022'!B21</f>
        <v>-204258587</v>
      </c>
      <c r="E20" s="35">
        <f>'[3]cpp 30.06.2022'!B22</f>
        <v>-131949888</v>
      </c>
      <c r="F20" s="35">
        <v>-60861168.920000002</v>
      </c>
      <c r="G20" s="35">
        <v>-244336202</v>
      </c>
      <c r="H20" s="35">
        <v>-178447852</v>
      </c>
      <c r="I20" s="35">
        <v>-112985386</v>
      </c>
      <c r="J20" s="35">
        <v>-48981102</v>
      </c>
      <c r="K20" s="35">
        <v>-272967907</v>
      </c>
      <c r="M20" s="16"/>
      <c r="N20" s="17"/>
      <c r="O20" s="17"/>
    </row>
    <row r="21" spans="1:15" x14ac:dyDescent="0.25">
      <c r="A21" s="2" t="s">
        <v>99</v>
      </c>
      <c r="B21" s="2" t="s">
        <v>137</v>
      </c>
      <c r="C21" s="35">
        <f>'[4]CPP dec. 2022'!C20</f>
        <v>-108107435</v>
      </c>
      <c r="D21" s="35">
        <f>'[5]cpp 30.09.2022'!B22</f>
        <v>-78279341</v>
      </c>
      <c r="E21" s="35">
        <f>'[3]cpp 30.06.2022'!B23</f>
        <v>-41009592</v>
      </c>
      <c r="F21" s="35">
        <v>-18347901.859999999</v>
      </c>
      <c r="G21" s="35">
        <v>-97438234</v>
      </c>
      <c r="H21" s="35">
        <v>-65134607.719999999</v>
      </c>
      <c r="I21" s="35">
        <v>-36907337</v>
      </c>
      <c r="J21" s="35">
        <v>-15372382</v>
      </c>
      <c r="K21" s="35">
        <v>-97964964</v>
      </c>
      <c r="M21" s="16"/>
      <c r="N21" s="17"/>
      <c r="O21" s="17"/>
    </row>
    <row r="22" spans="1:15" x14ac:dyDescent="0.25">
      <c r="A22" s="2" t="s">
        <v>100</v>
      </c>
      <c r="B22" s="2" t="s">
        <v>37</v>
      </c>
      <c r="C22" s="35">
        <f>'[4]CPP dec. 2022'!C21</f>
        <v>-13159966</v>
      </c>
      <c r="D22" s="35">
        <f>'[5]cpp 30.09.2022'!B23</f>
        <v>-9731667</v>
      </c>
      <c r="E22" s="35">
        <f>'[3]cpp 30.06.2022'!B24</f>
        <v>-6026903</v>
      </c>
      <c r="F22" s="35">
        <v>-2588813.4900000002</v>
      </c>
      <c r="G22" s="35">
        <v>-9696131</v>
      </c>
      <c r="H22" s="35">
        <v>-5800088.8100000005</v>
      </c>
      <c r="I22" s="35">
        <v>-3145357</v>
      </c>
      <c r="J22" s="35">
        <v>-1528814</v>
      </c>
      <c r="K22" s="35">
        <v>-7645879</v>
      </c>
      <c r="M22" s="16"/>
      <c r="N22" s="17"/>
      <c r="O22" s="17"/>
    </row>
    <row r="23" spans="1:15" x14ac:dyDescent="0.25">
      <c r="A23" s="2" t="s">
        <v>101</v>
      </c>
      <c r="B23" s="2" t="s">
        <v>38</v>
      </c>
      <c r="C23" s="35">
        <f>'[4]CPP dec. 2022'!C22</f>
        <v>-139770666</v>
      </c>
      <c r="D23" s="35">
        <f>'[5]cpp 30.09.2022'!B24</f>
        <v>-107307282</v>
      </c>
      <c r="E23" s="35">
        <f>'[3]cpp 30.06.2022'!B25</f>
        <v>-69395755</v>
      </c>
      <c r="F23" s="35">
        <v>-21471152.200000007</v>
      </c>
      <c r="G23" s="35">
        <v>-123424865</v>
      </c>
      <c r="H23" s="35">
        <v>-112605567.57000001</v>
      </c>
      <c r="I23" s="35">
        <v>-65695237</v>
      </c>
      <c r="J23" s="35">
        <v>-36712391</v>
      </c>
      <c r="K23" s="35">
        <v>-170343923</v>
      </c>
      <c r="M23" s="16"/>
      <c r="N23" s="17"/>
      <c r="O23" s="17"/>
    </row>
    <row r="24" spans="1:15" x14ac:dyDescent="0.25">
      <c r="A24" s="1" t="s">
        <v>102</v>
      </c>
      <c r="B24" s="1" t="s">
        <v>39</v>
      </c>
      <c r="C24" s="33">
        <f>'[4]CPP dec. 2022'!C23</f>
        <v>-5662386691</v>
      </c>
      <c r="D24" s="33">
        <f>'[5]cpp 30.09.2022'!B25</f>
        <v>-4387716735</v>
      </c>
      <c r="E24" s="33">
        <f>'[3]cpp 30.06.2022'!B26</f>
        <v>-2568224524</v>
      </c>
      <c r="F24" s="33">
        <v>-1217849526.3400002</v>
      </c>
      <c r="G24" s="34">
        <v>-3744971719</v>
      </c>
      <c r="H24" s="34">
        <v>-2182098744.8099999</v>
      </c>
      <c r="I24" s="21">
        <v>-1298638338</v>
      </c>
      <c r="J24" s="21">
        <v>-630519715</v>
      </c>
      <c r="K24" s="21">
        <v>-2187648420</v>
      </c>
      <c r="M24" s="16"/>
      <c r="N24" s="17"/>
      <c r="O24" s="17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6"/>
      <c r="N25" s="17"/>
      <c r="O25" s="17"/>
    </row>
    <row r="26" spans="1:15" x14ac:dyDescent="0.25">
      <c r="A26" s="1" t="s">
        <v>103</v>
      </c>
      <c r="B26" s="1" t="s">
        <v>40</v>
      </c>
      <c r="C26" s="10">
        <f>'[4]CPP dec. 2022'!$C$25</f>
        <v>623731880</v>
      </c>
      <c r="D26" s="10">
        <f>'[5]cpp 30.09.2022'!B27</f>
        <v>496432089</v>
      </c>
      <c r="E26" s="10">
        <f>'[3]cpp 30.06.2022'!B28</f>
        <v>35900650</v>
      </c>
      <c r="F26" s="10">
        <v>12653905.360000134</v>
      </c>
      <c r="G26" s="10">
        <v>10568078</v>
      </c>
      <c r="H26" s="10">
        <v>99697853.850000381</v>
      </c>
      <c r="I26" s="22">
        <v>123116258</v>
      </c>
      <c r="J26" s="22">
        <v>95795309</v>
      </c>
      <c r="K26" s="22">
        <v>179747042</v>
      </c>
      <c r="M26" s="16"/>
      <c r="N26" s="17"/>
      <c r="O26" s="17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6"/>
      <c r="N27" s="17"/>
      <c r="O27" s="17"/>
    </row>
    <row r="28" spans="1:15" x14ac:dyDescent="0.25">
      <c r="A28" s="2" t="s">
        <v>105</v>
      </c>
      <c r="B28" s="2" t="s">
        <v>41</v>
      </c>
      <c r="C28" s="3">
        <f>'[4]CPP dec. 2022'!C27</f>
        <v>65189141</v>
      </c>
      <c r="D28" s="3">
        <f>'[5]cpp 30.09.2022'!B29</f>
        <v>44828253</v>
      </c>
      <c r="E28" s="3">
        <f>'[3]cpp 30.06.2022'!B30</f>
        <v>6556420</v>
      </c>
      <c r="F28" s="3">
        <v>1683661.8699999999</v>
      </c>
      <c r="G28" s="3">
        <v>6402152</v>
      </c>
      <c r="H28" s="3">
        <v>5697269.7400000002</v>
      </c>
      <c r="I28" s="3">
        <v>3490064</v>
      </c>
      <c r="J28" s="3">
        <v>1818872</v>
      </c>
      <c r="K28" s="3">
        <v>9794414</v>
      </c>
      <c r="M28" s="16"/>
      <c r="N28" s="17"/>
      <c r="O28" s="17"/>
    </row>
    <row r="29" spans="1:15" x14ac:dyDescent="0.25">
      <c r="A29" s="2" t="s">
        <v>106</v>
      </c>
      <c r="B29" s="2" t="s">
        <v>42</v>
      </c>
      <c r="C29" s="35">
        <f>'[4]CPP dec. 2022'!C28</f>
        <v>-70095487</v>
      </c>
      <c r="D29" s="35">
        <f>'[5]cpp 30.09.2022'!B30</f>
        <v>-45930972</v>
      </c>
      <c r="E29" s="35">
        <f>'[3]cpp 30.06.2022'!B31</f>
        <v>-9272868</v>
      </c>
      <c r="F29" s="35">
        <v>-3776596.24</v>
      </c>
      <c r="G29" s="35">
        <v>-15092341</v>
      </c>
      <c r="H29" s="35">
        <v>-8550655.870000001</v>
      </c>
      <c r="I29" s="35">
        <v>-5340814</v>
      </c>
      <c r="J29" s="35">
        <v>-3200232</v>
      </c>
      <c r="K29" s="35">
        <v>-14809236</v>
      </c>
      <c r="M29" s="16"/>
      <c r="N29" s="17"/>
      <c r="O29" s="17"/>
    </row>
    <row r="30" spans="1:15" x14ac:dyDescent="0.25">
      <c r="A30" s="1" t="s">
        <v>104</v>
      </c>
      <c r="B30" s="1" t="s">
        <v>43</v>
      </c>
      <c r="C30" s="34">
        <f>'[4]CPP dec. 2022'!C29</f>
        <v>-4906346</v>
      </c>
      <c r="D30" s="34">
        <f>'[5]cpp 30.09.2022'!B31</f>
        <v>-1102719</v>
      </c>
      <c r="E30" s="34">
        <f>'[3]cpp 30.06.2022'!B32</f>
        <v>-2716448</v>
      </c>
      <c r="F30" s="34">
        <v>-2092934.3700000003</v>
      </c>
      <c r="G30" s="34">
        <v>-8690189</v>
      </c>
      <c r="H30" s="34">
        <v>-2853386.1300000008</v>
      </c>
      <c r="I30" s="22">
        <v>-1850750</v>
      </c>
      <c r="J30" s="22">
        <v>-1381360</v>
      </c>
      <c r="K30" s="22">
        <v>-5014822</v>
      </c>
      <c r="M30" s="16"/>
      <c r="N30" s="17"/>
      <c r="O30" s="17"/>
    </row>
    <row r="31" spans="1:15" x14ac:dyDescent="0.25">
      <c r="A31" s="1"/>
      <c r="B31" s="1"/>
      <c r="C31" s="10"/>
      <c r="D31" s="10"/>
      <c r="E31" s="1"/>
      <c r="F31" s="1"/>
      <c r="G31" s="1"/>
      <c r="H31" s="1"/>
      <c r="I31" s="1"/>
      <c r="J31" s="1"/>
      <c r="K31" s="1"/>
      <c r="M31" s="16"/>
      <c r="N31" s="17"/>
      <c r="O31" s="17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6"/>
      <c r="N32" s="17"/>
      <c r="O32" s="17"/>
    </row>
    <row r="33" spans="1:15" x14ac:dyDescent="0.25">
      <c r="A33" s="1" t="s">
        <v>107</v>
      </c>
      <c r="B33" s="1" t="s">
        <v>138</v>
      </c>
      <c r="C33" s="34">
        <f>'[4]CPP dec. 2022'!$C$32</f>
        <v>618825533.99999952</v>
      </c>
      <c r="D33" s="34">
        <f>'[5]cpp 30.09.2022'!B34</f>
        <v>495329370</v>
      </c>
      <c r="E33" s="32">
        <f>'[3]cpp 30.06.2022'!B35</f>
        <v>33184202</v>
      </c>
      <c r="F33" s="32">
        <v>10560970.990000132</v>
      </c>
      <c r="G33" s="32">
        <v>1877889</v>
      </c>
      <c r="H33" s="32">
        <v>96844467.720000386</v>
      </c>
      <c r="I33" s="22">
        <v>121265508</v>
      </c>
      <c r="J33" s="22">
        <v>94413949</v>
      </c>
      <c r="K33" s="22">
        <v>174732220</v>
      </c>
      <c r="M33" s="16"/>
      <c r="N33" s="17"/>
      <c r="O33" s="17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6"/>
      <c r="N34" s="17"/>
      <c r="O34" s="17"/>
    </row>
    <row r="35" spans="1:15" x14ac:dyDescent="0.25">
      <c r="A35" s="2" t="s">
        <v>108</v>
      </c>
      <c r="B35" s="2" t="s">
        <v>44</v>
      </c>
      <c r="C35" s="37">
        <f>-'[4]CPP dec. 2022'!$C$33-'[4]CPP dec. 2022'!$C$34</f>
        <v>-89666187.010000005</v>
      </c>
      <c r="D35" s="37">
        <f>-('[5]cpp 30.09.2022'!$B$35+'[5]cpp 30.09.2022'!$B$36)</f>
        <v>-77134653</v>
      </c>
      <c r="E35" s="37">
        <f>-('[3]cpp 30.06.2022'!$B$36+'[3]cpp 30.06.2022'!$B$37)</f>
        <v>-5120300</v>
      </c>
      <c r="F35" s="37">
        <v>-2529090.58</v>
      </c>
      <c r="G35" s="37">
        <v>-1427998</v>
      </c>
      <c r="H35" s="35">
        <v>-16043341.940000001</v>
      </c>
      <c r="I35" s="23">
        <v>-16894561</v>
      </c>
      <c r="J35" s="23">
        <v>-12448023</v>
      </c>
      <c r="K35" s="23">
        <v>-29775400</v>
      </c>
      <c r="M35" s="16"/>
      <c r="N35" s="17"/>
      <c r="O35" s="17"/>
    </row>
    <row r="36" spans="1:15" x14ac:dyDescent="0.25">
      <c r="A36" s="2"/>
      <c r="B36" s="2"/>
      <c r="C36" s="24"/>
      <c r="D36" s="24"/>
      <c r="E36" s="24"/>
      <c r="F36" s="24"/>
      <c r="G36" s="24"/>
      <c r="H36" s="24"/>
      <c r="I36" s="24"/>
      <c r="J36" s="24"/>
      <c r="K36" s="24"/>
      <c r="M36" s="16"/>
      <c r="N36" s="17"/>
      <c r="O36" s="17"/>
    </row>
    <row r="37" spans="1:15" x14ac:dyDescent="0.25">
      <c r="A37" s="1" t="s">
        <v>109</v>
      </c>
      <c r="B37" s="1" t="s">
        <v>45</v>
      </c>
      <c r="C37" s="34">
        <f>'[4]CPP dec. 2022'!$C$36</f>
        <v>529159347</v>
      </c>
      <c r="D37" s="34">
        <f>'[5]cpp 30.09.2022'!B38</f>
        <v>418194717</v>
      </c>
      <c r="E37" s="32">
        <f>E33-E35</f>
        <v>38304502</v>
      </c>
      <c r="F37" s="32">
        <v>8031880.4100001324</v>
      </c>
      <c r="G37" s="32">
        <v>449891</v>
      </c>
      <c r="H37" s="32">
        <v>80801125.780000389</v>
      </c>
      <c r="I37" s="22">
        <v>104370947</v>
      </c>
      <c r="J37" s="22">
        <v>81965926</v>
      </c>
      <c r="K37" s="22">
        <v>144956820</v>
      </c>
      <c r="M37" s="16"/>
      <c r="N37" s="17"/>
      <c r="O37" s="17"/>
    </row>
    <row r="39" spans="1:15" x14ac:dyDescent="0.25">
      <c r="C39" s="38"/>
      <c r="D39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Livia Mihaela Radulescu</cp:lastModifiedBy>
  <cp:lastPrinted>2019-05-07T10:07:14Z</cp:lastPrinted>
  <dcterms:created xsi:type="dcterms:W3CDTF">2019-05-06T10:10:22Z</dcterms:created>
  <dcterms:modified xsi:type="dcterms:W3CDTF">2023-02-24T13:41:14Z</dcterms:modified>
</cp:coreProperties>
</file>