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240" windowWidth="28830" windowHeight="6285" tabRatio="392" activeTab="1"/>
  </bookViews>
  <sheets>
    <sheet name="traderi" sheetId="26" r:id="rId1"/>
    <sheet name="2017" sheetId="27" r:id="rId2"/>
    <sheet name="Available ATC" sheetId="25" r:id="rId3"/>
    <sheet name="Sheet2" sheetId="28" r:id="rId4"/>
  </sheets>
  <definedNames>
    <definedName name="_xlnm._FilterDatabase" localSheetId="0" hidden="1">traderi!$A$1:$B$99</definedName>
    <definedName name="_xlnm.Print_Area" localSheetId="1">'2017'!$A$1:$AR$45</definedName>
    <definedName name="_xlnm.Print_Area" localSheetId="2">'Available ATC'!$A$1:$H$19</definedName>
  </definedNames>
  <calcPr calcId="145621"/>
</workbook>
</file>

<file path=xl/calcChain.xml><?xml version="1.0" encoding="utf-8"?>
<calcChain xmlns="http://schemas.openxmlformats.org/spreadsheetml/2006/main">
  <c r="D30" i="25" l="1"/>
  <c r="H29" i="25"/>
  <c r="D29" i="25"/>
  <c r="H28" i="25"/>
  <c r="K28" i="25" s="1"/>
  <c r="D28" i="25"/>
  <c r="H27" i="25"/>
  <c r="D27" i="25"/>
  <c r="H26" i="25"/>
  <c r="D26" i="25"/>
  <c r="H25" i="25"/>
  <c r="D25" i="25"/>
  <c r="H24" i="25"/>
  <c r="D24" i="25"/>
  <c r="H23" i="25"/>
  <c r="D23" i="25"/>
  <c r="H22" i="25"/>
  <c r="D22" i="25"/>
  <c r="H21" i="25"/>
  <c r="D21" i="25"/>
  <c r="D20" i="25"/>
  <c r="H19" i="25"/>
  <c r="D19" i="25"/>
  <c r="H18" i="25"/>
  <c r="D18" i="25"/>
  <c r="D17" i="25"/>
  <c r="H16" i="25"/>
  <c r="D16" i="25"/>
  <c r="H15" i="25"/>
  <c r="D15" i="25"/>
  <c r="H14" i="25"/>
  <c r="D14" i="25"/>
  <c r="H13" i="25"/>
  <c r="D13" i="25"/>
  <c r="H12" i="25"/>
  <c r="D12" i="25"/>
  <c r="H11" i="25"/>
  <c r="D11" i="25"/>
  <c r="H10" i="25"/>
  <c r="D10" i="25"/>
  <c r="H9" i="25"/>
  <c r="D9" i="25"/>
  <c r="H8" i="25"/>
  <c r="K8" i="25" s="1"/>
  <c r="D8" i="25"/>
  <c r="H7" i="25"/>
  <c r="D7" i="25"/>
  <c r="H6" i="25"/>
  <c r="K6" i="25" s="1"/>
  <c r="D6" i="25"/>
  <c r="D5" i="25"/>
  <c r="H4" i="25"/>
  <c r="K4" i="25" s="1"/>
  <c r="D4" i="25"/>
  <c r="H3" i="25"/>
  <c r="D3" i="25"/>
  <c r="D31" i="28" l="1"/>
  <c r="H30" i="28"/>
  <c r="D30" i="28"/>
  <c r="H29" i="28"/>
  <c r="K29" i="28" s="1"/>
  <c r="D29" i="28"/>
  <c r="H28" i="28"/>
  <c r="D28" i="28"/>
  <c r="M27" i="28"/>
  <c r="H27" i="28"/>
  <c r="D27" i="28"/>
  <c r="M26" i="28"/>
  <c r="H26" i="28"/>
  <c r="D26" i="28"/>
  <c r="M25" i="28"/>
  <c r="H25" i="28"/>
  <c r="D25" i="28"/>
  <c r="M24" i="28"/>
  <c r="H24" i="28"/>
  <c r="D24" i="28"/>
  <c r="M23" i="28"/>
  <c r="H23" i="28"/>
  <c r="D23" i="28"/>
  <c r="M22" i="28"/>
  <c r="H22" i="28"/>
  <c r="D22" i="28"/>
  <c r="D21" i="28"/>
  <c r="M20" i="28"/>
  <c r="H20" i="28"/>
  <c r="D20" i="28"/>
  <c r="M19" i="28"/>
  <c r="H19" i="28"/>
  <c r="D19" i="28"/>
  <c r="D18" i="28"/>
  <c r="M17" i="28"/>
  <c r="H17" i="28"/>
  <c r="D17" i="28"/>
  <c r="H16" i="28"/>
  <c r="D16" i="28"/>
  <c r="M15" i="28"/>
  <c r="H15" i="28"/>
  <c r="D15" i="28"/>
  <c r="H14" i="28"/>
  <c r="D14" i="28"/>
  <c r="M13" i="28"/>
  <c r="H13" i="28"/>
  <c r="D13" i="28"/>
  <c r="M12" i="28"/>
  <c r="H12" i="28"/>
  <c r="D12" i="28"/>
  <c r="M11" i="28"/>
  <c r="H11" i="28"/>
  <c r="D11" i="28"/>
  <c r="M10" i="28"/>
  <c r="H10" i="28"/>
  <c r="D10" i="28"/>
  <c r="H9" i="28"/>
  <c r="K9" i="28" s="1"/>
  <c r="D9" i="28"/>
  <c r="M8" i="28"/>
  <c r="H8" i="28"/>
  <c r="D8" i="28"/>
  <c r="H7" i="28"/>
  <c r="K7" i="28" s="1"/>
  <c r="D7" i="28"/>
  <c r="D6" i="28"/>
  <c r="H5" i="28"/>
  <c r="K5" i="28" s="1"/>
  <c r="D5" i="28"/>
  <c r="M4" i="28"/>
  <c r="M34" i="28" s="1"/>
  <c r="H4" i="28"/>
  <c r="D4" i="28"/>
  <c r="AE54" i="27" l="1"/>
  <c r="AA54" i="27"/>
  <c r="W54" i="27"/>
  <c r="O54" i="27"/>
  <c r="K54" i="27"/>
  <c r="G54" i="27"/>
  <c r="C54" i="27"/>
  <c r="AA59" i="27"/>
  <c r="W59" i="27"/>
  <c r="S59" i="27"/>
  <c r="O59" i="27"/>
  <c r="K59" i="27"/>
  <c r="AE59" i="27"/>
  <c r="AI59" i="27"/>
  <c r="AM59" i="27"/>
  <c r="AQ59" i="27"/>
  <c r="G59" i="27"/>
  <c r="C59" i="27"/>
  <c r="G32" i="27"/>
  <c r="AM54" i="27"/>
  <c r="AM32" i="27"/>
  <c r="AM45" i="27"/>
  <c r="AM23" i="27"/>
  <c r="AM15" i="27"/>
  <c r="AI54" i="27"/>
  <c r="AI32" i="27"/>
  <c r="AI45" i="27"/>
  <c r="AI23" i="27"/>
  <c r="AI15" i="27"/>
  <c r="C15" i="27"/>
  <c r="G15" i="27"/>
  <c r="K15" i="27"/>
  <c r="O15" i="27"/>
  <c r="S15" i="27"/>
  <c r="W15" i="27"/>
  <c r="AA15" i="27"/>
  <c r="AE15" i="27"/>
  <c r="C23" i="27"/>
  <c r="G23" i="27"/>
  <c r="K23" i="27"/>
  <c r="O23" i="27"/>
  <c r="S23" i="27"/>
  <c r="W23" i="27"/>
  <c r="AA23" i="27"/>
  <c r="AE23" i="27"/>
  <c r="C45" i="27"/>
  <c r="G45" i="27"/>
  <c r="K45" i="27"/>
  <c r="O45" i="27"/>
  <c r="S45" i="27"/>
  <c r="W45" i="27"/>
  <c r="AA45" i="27"/>
  <c r="AE45" i="27"/>
  <c r="C32" i="27"/>
  <c r="K32" i="27"/>
  <c r="O32" i="27"/>
  <c r="S32" i="27"/>
  <c r="W32" i="27"/>
  <c r="AA32" i="27"/>
  <c r="AE32" i="27"/>
  <c r="S54" i="27"/>
  <c r="AQ54" i="27" l="1"/>
  <c r="AQ32" i="27"/>
  <c r="AQ45" i="27"/>
  <c r="AQ23" i="27"/>
  <c r="AQ15" i="27"/>
</calcChain>
</file>

<file path=xl/sharedStrings.xml><?xml version="1.0" encoding="utf-8"?>
<sst xmlns="http://schemas.openxmlformats.org/spreadsheetml/2006/main" count="1675" uniqueCount="284">
  <si>
    <t>Participant</t>
  </si>
  <si>
    <t>[MW]</t>
  </si>
  <si>
    <t>IMPORT</t>
  </si>
  <si>
    <t>[EUR/MWh]</t>
  </si>
  <si>
    <t>BULGARIA</t>
  </si>
  <si>
    <t>11XDANSKECOM---P</t>
  </si>
  <si>
    <t>DANSKE COM</t>
  </si>
  <si>
    <t>11XELPETRAENERG0</t>
  </si>
  <si>
    <t>ELPETRA ENERGY</t>
  </si>
  <si>
    <t>11XEZPADAHANDELC</t>
  </si>
  <si>
    <t>EZPADA SRO</t>
  </si>
  <si>
    <t>11XIGET--------D</t>
  </si>
  <si>
    <t>GEN-I d.o.o</t>
  </si>
  <si>
    <t>32X0011001003141</t>
  </si>
  <si>
    <t>GROUP TRANS ENERGY</t>
  </si>
  <si>
    <t>HSE</t>
  </si>
  <si>
    <t>11XHSE-SLOVENIAG</t>
  </si>
  <si>
    <t>ATC = 160 MW</t>
  </si>
  <si>
    <t>ATC = 0  MW</t>
  </si>
  <si>
    <t>TTC</t>
  </si>
  <si>
    <t>TRM</t>
  </si>
  <si>
    <t>NTC</t>
  </si>
  <si>
    <t>AAC</t>
  </si>
  <si>
    <t>ATC</t>
  </si>
  <si>
    <t>EXPORT</t>
  </si>
  <si>
    <t>11XSTATKRAFT001N</t>
  </si>
  <si>
    <t xml:space="preserve">STATKRAFT </t>
  </si>
  <si>
    <t>30XROPETROLROM-Y</t>
  </si>
  <si>
    <t>PETROL ROM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</si>
  <si>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</si>
  <si>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</si>
  <si>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</si>
  <si>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</si>
  <si>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</si>
  <si>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</si>
  <si>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</si>
  <si>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</si>
  <si>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 xml:space="preserve">Total Allocated Capacity </t>
  </si>
  <si>
    <t>Bulgaria -&gt; Romania (BG-RO)</t>
  </si>
  <si>
    <t>Serbia -&gt; Romania (RS-RO)</t>
  </si>
  <si>
    <t>Ukraine -&gt; Romania (UA-RO)</t>
  </si>
  <si>
    <t>Romania -&gt; Bulgaria (RO-BG)</t>
  </si>
  <si>
    <t>Romania -&gt; Serbia (RO-RS)</t>
  </si>
  <si>
    <t>Romania -&gt; Ukraine  (RO -UA)</t>
  </si>
  <si>
    <t>SERBIA</t>
  </si>
  <si>
    <t>15X-MVM--------B</t>
  </si>
  <si>
    <t>MVM PARTNER ZRT</t>
  </si>
  <si>
    <t>30XRO-CEZ-TRD--M</t>
  </si>
  <si>
    <t xml:space="preserve">CEZ TRADE </t>
  </si>
  <si>
    <t>IMPORT (RS-RO)</t>
  </si>
  <si>
    <t>EXPORT (RO-RS)</t>
  </si>
  <si>
    <t>UKRAINE</t>
  </si>
  <si>
    <t>AXPO ENERGY</t>
  </si>
  <si>
    <t>30XROEGL-------B</t>
  </si>
  <si>
    <t>11XEDFTRADING--G</t>
  </si>
  <si>
    <t>EDF TRADING</t>
  </si>
  <si>
    <t>Total Allocated Capacity</t>
  </si>
  <si>
    <t>24X-JAS-ENERGY-7</t>
  </si>
  <si>
    <t>JAS</t>
  </si>
  <si>
    <t>28X-INTERENERGO8</t>
  </si>
  <si>
    <t>INTERENERGO</t>
  </si>
  <si>
    <t>ATC = 120 MW</t>
  </si>
  <si>
    <t>ATC = 100  MW</t>
  </si>
  <si>
    <t>12XEFT-SWITZERLR</t>
  </si>
  <si>
    <t>EFT SWITZERLAND</t>
  </si>
  <si>
    <t>Direction</t>
  </si>
  <si>
    <t>27XALPIQ-ENERGYS</t>
  </si>
  <si>
    <t>ALPIQ ENERGY</t>
  </si>
  <si>
    <t>11XFREEPOINT---N</t>
  </si>
  <si>
    <t>FREEPOINT</t>
  </si>
  <si>
    <t>TRADER</t>
  </si>
  <si>
    <t>34X-0000000048-Y</t>
  </si>
  <si>
    <t>AB ENERGO DOO</t>
  </si>
  <si>
    <t>34X-ATEL-SRBIJA8</t>
  </si>
  <si>
    <t>ALPIQ ENERGIJA RS</t>
  </si>
  <si>
    <t>15X-ATEL-PANNONR</t>
  </si>
  <si>
    <t>30XROARELCO----Z</t>
  </si>
  <si>
    <t>ARELCO</t>
  </si>
  <si>
    <t>11XDISAM-------V</t>
  </si>
  <si>
    <t>ENERGI DANMARK</t>
  </si>
  <si>
    <t>32XAVV-ELEKTRO-C</t>
  </si>
  <si>
    <t xml:space="preserve">AVV ELECTRICIRANE </t>
  </si>
  <si>
    <t>32XEGL-BULGARIAC</t>
  </si>
  <si>
    <t>15X-JAS--------X</t>
  </si>
  <si>
    <t>JAS BUDAPEST</t>
  </si>
  <si>
    <t>12XEGL-H-------0</t>
  </si>
  <si>
    <t>15X-MASZ-------6</t>
  </si>
  <si>
    <t>ELMU-EMASZ</t>
  </si>
  <si>
    <t>34XEGL-DOO-----6</t>
  </si>
  <si>
    <t>30XROMONSSONET-6</t>
  </si>
  <si>
    <t>MONSSON ENERGY</t>
  </si>
  <si>
    <t>15X-BC-ENERGIA-A</t>
  </si>
  <si>
    <t>BC ENERGIA</t>
  </si>
  <si>
    <t>11XNEAS--------Q</t>
  </si>
  <si>
    <t>NEAS ENERGY A/S</t>
  </si>
  <si>
    <t>15X-CEZ-HUN----G</t>
  </si>
  <si>
    <t>CEZ AS</t>
  </si>
  <si>
    <t>28X-PETROL-LJ--C</t>
  </si>
  <si>
    <t>PETROL SLOVENSKA</t>
  </si>
  <si>
    <t>32XCEZ-TRADE-BG3</t>
  </si>
  <si>
    <t>24XRIGHT-POWER-Y</t>
  </si>
  <si>
    <t>RIGHT POWER</t>
  </si>
  <si>
    <t>34XCEZ-CZ------Z</t>
  </si>
  <si>
    <t>CEZ SRBIJA</t>
  </si>
  <si>
    <t>15X-TINMAR-H---Y</t>
  </si>
  <si>
    <t>TINMAR ENERGY</t>
  </si>
  <si>
    <t>15X-CYEB-HUN---X</t>
  </si>
  <si>
    <t xml:space="preserve">CYEB </t>
  </si>
  <si>
    <t>15X-CYEB-------X</t>
  </si>
  <si>
    <t>CYEB Kft.</t>
  </si>
  <si>
    <t>32X001100100002K</t>
  </si>
  <si>
    <t>DANS ENERGY</t>
  </si>
  <si>
    <t>34X-0000000002-V</t>
  </si>
  <si>
    <t>DANSKE BEOGRAD</t>
  </si>
  <si>
    <t>34X-0000000036-7</t>
  </si>
  <si>
    <t>DANSKE COM INVEST</t>
  </si>
  <si>
    <t>15X-EDISON-HUN-M</t>
  </si>
  <si>
    <t>EDISON TRADING</t>
  </si>
  <si>
    <t>11XEDISON-TRADES</t>
  </si>
  <si>
    <t>34X-0000000029-2</t>
  </si>
  <si>
    <t>EDS DOO</t>
  </si>
  <si>
    <t>30XRODISTRIB---W</t>
  </si>
  <si>
    <t>EDS RO</t>
  </si>
  <si>
    <t>32XEFG-AD------N</t>
  </si>
  <si>
    <t>EFG AD</t>
  </si>
  <si>
    <t>30XROEFTFURNIZ-K</t>
  </si>
  <si>
    <t>EFT FURNIZARE</t>
  </si>
  <si>
    <t>28XELEKTROLJ058W</t>
  </si>
  <si>
    <t>ELEKTRO ENERGIJA</t>
  </si>
  <si>
    <t>34X-0000000025-E</t>
  </si>
  <si>
    <t>ELEKTRO ENERGIJA SRB</t>
  </si>
  <si>
    <t>15X-ELGAS-HUN--V</t>
  </si>
  <si>
    <t>ELGAS ENERGY</t>
  </si>
  <si>
    <t>11XENEL-H------0</t>
  </si>
  <si>
    <t>ENEL TRADE</t>
  </si>
  <si>
    <t>11XENEL-H------S</t>
  </si>
  <si>
    <t>30XROENELTRADE-Y</t>
  </si>
  <si>
    <t>34X-0000000012-R</t>
  </si>
  <si>
    <t>ENEL TRADE DOO</t>
  </si>
  <si>
    <t>ENERGIA GAS AND POWER DOO</t>
  </si>
  <si>
    <t>28X0000000000160</t>
  </si>
  <si>
    <t>ENERGIJA NATURALIS</t>
  </si>
  <si>
    <t>32X001100100373M</t>
  </si>
  <si>
    <t>ENERGO PRO TRADING</t>
  </si>
  <si>
    <t>34X-0000000063-4</t>
  </si>
  <si>
    <t>ENERGY DELIVERY SOLUTIONS DOO</t>
  </si>
  <si>
    <t>32XENERGYMARKET1</t>
  </si>
  <si>
    <t>ENERGY MARKET AD</t>
  </si>
  <si>
    <t>34X0000000010-X</t>
  </si>
  <si>
    <t>ENERGY MARKET PIROT</t>
  </si>
  <si>
    <t>32X001100100237U</t>
  </si>
  <si>
    <t>ENERGY MT EAD</t>
  </si>
  <si>
    <t>32XESUPPLY-BGSFK</t>
  </si>
  <si>
    <t>ENERGY SUPPLY</t>
  </si>
  <si>
    <t>34X-0000000017-C</t>
  </si>
  <si>
    <t>ENERGY SUPPLY BEOGRAD</t>
  </si>
  <si>
    <t>32X0011001004121</t>
  </si>
  <si>
    <t>ENERGY SUPPLY GREEN</t>
  </si>
  <si>
    <t>32X-EVN-TSEE---K</t>
  </si>
  <si>
    <t>EVN TRADE</t>
  </si>
  <si>
    <t>34XEVNTRADINGRSB</t>
  </si>
  <si>
    <t>EVN TRADING DOO</t>
  </si>
  <si>
    <t>34XEZPADAHANDEL9</t>
  </si>
  <si>
    <t>EZPADA BEOGRAD</t>
  </si>
  <si>
    <t>32001100100374K</t>
  </si>
  <si>
    <t>FUTURE ENERGY</t>
  </si>
  <si>
    <t>34XGENI-BEOGRADH</t>
  </si>
  <si>
    <t>GEN-I BEOGRAD</t>
  </si>
  <si>
    <t>30XROHIDRO-----1</t>
  </si>
  <si>
    <t>HIDROELECTRICA</t>
  </si>
  <si>
    <t>34XHSE-BALK-SRBY</t>
  </si>
  <si>
    <t>HSE BALKAN</t>
  </si>
  <si>
    <t>34X-INTEREN-PLCX</t>
  </si>
  <si>
    <t>INTERENERGO DOO</t>
  </si>
  <si>
    <t>32X001100100316Y</t>
  </si>
  <si>
    <t xml:space="preserve">INTERPROM EOOD </t>
  </si>
  <si>
    <t>34X-JAS-RS-----X</t>
  </si>
  <si>
    <t>JAS BUDAPEST DOO</t>
  </si>
  <si>
    <t>30XROKDFENERGY-4</t>
  </si>
  <si>
    <t xml:space="preserve">KDF ENERGY </t>
  </si>
  <si>
    <t>24X-LE-TRADING-N</t>
  </si>
  <si>
    <t>LE TRADING</t>
  </si>
  <si>
    <t>15X-MET-HUN----U</t>
  </si>
  <si>
    <t>MET POWER</t>
  </si>
  <si>
    <t>34X-0000000023-K</t>
  </si>
  <si>
    <t>NAFTNA SRBIJE</t>
  </si>
  <si>
    <t>30XRONEPTUN----Z</t>
  </si>
  <si>
    <t>NEPTUN</t>
  </si>
  <si>
    <t>34X-0000000040-L</t>
  </si>
  <si>
    <t>NETWORK FOR TRADING DOO</t>
  </si>
  <si>
    <t>32XOET-OOD-----5</t>
  </si>
  <si>
    <t>OET OOD</t>
  </si>
  <si>
    <t>14XOMV-TRADING-X</t>
  </si>
  <si>
    <t xml:space="preserve">OMV TRADING </t>
  </si>
  <si>
    <t>34XPETROL-SR--QS</t>
  </si>
  <si>
    <t>PETROL DOO</t>
  </si>
  <si>
    <t>34X-0000000016-F</t>
  </si>
  <si>
    <t>PROENTRA DOO</t>
  </si>
  <si>
    <t>27X-RDCZEN-----Z</t>
  </si>
  <si>
    <t>RD CZ ENERGY</t>
  </si>
  <si>
    <t>27X-RAETIACZ---E</t>
  </si>
  <si>
    <t>REPOWER</t>
  </si>
  <si>
    <t>34XREPOWER-----A</t>
  </si>
  <si>
    <t>REPOWER SERBIA</t>
  </si>
  <si>
    <t>34X-0000000061-A</t>
  </si>
  <si>
    <t>RITAM ENERGY DOO</t>
  </si>
  <si>
    <t>34X-0000000053-8</t>
  </si>
  <si>
    <t>ROSE POWER DOO</t>
  </si>
  <si>
    <t>32X001100100427P</t>
  </si>
  <si>
    <t>SEE POWER</t>
  </si>
  <si>
    <t>30XROTINMAREN--M</t>
  </si>
  <si>
    <t xml:space="preserve">TINMAR </t>
  </si>
  <si>
    <t>30XROTRANSENERGE</t>
  </si>
  <si>
    <t>TRANSENERGO</t>
  </si>
  <si>
    <t>30XROTRANSFORM-0</t>
  </si>
  <si>
    <t>TRANSFORMER</t>
  </si>
  <si>
    <t>30XROUGMENERGY-N</t>
  </si>
  <si>
    <t>UGM ENERGY TRADING S.R.L.</t>
  </si>
  <si>
    <t>11XVE-TRADING--X</t>
  </si>
  <si>
    <t>VATTENFALL</t>
  </si>
  <si>
    <t>13XVERBUND1234-P</t>
  </si>
  <si>
    <t xml:space="preserve">VERBUND </t>
  </si>
  <si>
    <t>30XRO-APTPOWER-M</t>
  </si>
  <si>
    <t>VERBUND RO</t>
  </si>
  <si>
    <t>14X----0000009-1</t>
  </si>
  <si>
    <t>VITOL</t>
  </si>
  <si>
    <t>ATC = 300  MW</t>
  </si>
  <si>
    <t>ATC = 350  MW</t>
  </si>
  <si>
    <t>ATC = 250  MW</t>
  </si>
  <si>
    <t>NIS Petrol</t>
  </si>
  <si>
    <t>30XRONISPETROL-T</t>
  </si>
  <si>
    <t>ENGIE ROMANIA</t>
  </si>
  <si>
    <t>30XRO-GDF-SUEZS9</t>
  </si>
  <si>
    <t>CROSS BORDER CAPACITY ALLOCATION AUCTION RESULTS for the period of:
02-03 SEPTEMBER 2017</t>
  </si>
  <si>
    <t>CROSS BORDER CAPACITY ALLOCATION AUCTION RESULTS for the period of:
04-08 SEPTEMBER 2017</t>
  </si>
  <si>
    <t>CROSS BORDER CAPACITY ALLOCATION AUCTION RESULTS for the period of:
11-13 SEPTEMBER 2017</t>
  </si>
  <si>
    <t>CROSS BORDER CAPACITY ALLOCATION AUCTION RESULTS for the period of:
14-15 SEPTEMBER 2017</t>
  </si>
  <si>
    <t>CROSS BORDER CAPACITY ALLOCATION AUCTION RESULTS for the period of:
16-17 SEPTEMBER 2017</t>
  </si>
  <si>
    <t>CROSS BORDER CAPACITY ALLOCATION AUCTION RESULTS for the period of:
01 SEPTEMBER 2017</t>
  </si>
  <si>
    <t>32X001100100382L</t>
  </si>
  <si>
    <t>ATC = 400 MW</t>
  </si>
  <si>
    <t>CROSS BORDER CAPACITY ALLOCATION AUCTION RESULTS for the period of:
09 SEPTEMBER 2017</t>
  </si>
  <si>
    <t>CROSS BORDER CAPACITY ALLOCATION AUCTION RESULTS for the period of:
10 SEPTEMBER 2017</t>
  </si>
  <si>
    <t>DANSKECOM</t>
  </si>
  <si>
    <t>EFT-SWITZERLAND</t>
  </si>
  <si>
    <t>EVN TRD</t>
  </si>
  <si>
    <t>RITAM4TB</t>
  </si>
  <si>
    <t>ELPETRA Ltd</t>
  </si>
  <si>
    <t>CROSS BORDER CAPACITY ALLOCATION AUCTION RESULTS for the period of:
18-22 SEPTEMBER 2017</t>
  </si>
  <si>
    <t>CROSS BORDER CAPACITY ALLOCATION AUCTION RESULTS for the period of:
23-29 SEPTEMBER 2017</t>
  </si>
  <si>
    <t>CROSS BORDER CAPACITY ALLOCATION AUCTION RESULTS for the period of:
30 SEPTEMBER 2017</t>
  </si>
  <si>
    <t>ATC = 0 MW</t>
  </si>
  <si>
    <t>ATC = 450  MW</t>
  </si>
  <si>
    <t>ATC = 400  MW</t>
  </si>
  <si>
    <t>EDFTRADING</t>
  </si>
  <si>
    <t>ATC = 500  MW</t>
  </si>
  <si>
    <t>ATC = 200 MW</t>
  </si>
  <si>
    <t>SEPTEMBER 2017</t>
  </si>
  <si>
    <t>Available transfer capacity on the tie-lines of the Romanian Power System with its neighbouring Systems</t>
  </si>
  <si>
    <t>Price [Euro/MWh]</t>
  </si>
  <si>
    <t>Total [Euro]</t>
  </si>
  <si>
    <t>01-30.09.2017</t>
  </si>
  <si>
    <t>01-03.09.2017</t>
  </si>
  <si>
    <t>04-08.09.2017</t>
  </si>
  <si>
    <t>09-10.09.2017</t>
  </si>
  <si>
    <t>11-13.09.2017</t>
  </si>
  <si>
    <t>14-17.09.2017</t>
  </si>
  <si>
    <t>18-30.09.2017</t>
  </si>
  <si>
    <t>02-03.09.2017</t>
  </si>
  <si>
    <t>14-15.09.2017</t>
  </si>
  <si>
    <t>16-17.09.2017</t>
  </si>
  <si>
    <t>10-15.09.2017</t>
  </si>
  <si>
    <t>18-22.09.2017</t>
  </si>
  <si>
    <t>23-29.09.2017</t>
  </si>
  <si>
    <t>09-17.09.2017</t>
  </si>
  <si>
    <t>TOTAL[EURO]</t>
  </si>
  <si>
    <t>STATKRAFT</t>
  </si>
  <si>
    <t xml:space="preserve">NOTE: The deadline for transferring capacities for the month of SEPTEMBRIE 2017 is: 25.08.2017,  12:00 (RO).
The transfers are to be operated by the participants in the DAMAS platform and the corresponding annex for the transfer is to be sent  by email to: contracte.alocare@transelectrica.ro </t>
  </si>
  <si>
    <t>ATC = 50 MW</t>
  </si>
  <si>
    <t>ATC = 450 MW</t>
  </si>
  <si>
    <t>EXPORT (RO-UA)</t>
  </si>
  <si>
    <t>IMPORT (BG-RO)</t>
  </si>
  <si>
    <t>EXPORT (RO-BG)</t>
  </si>
  <si>
    <t>IMPORT (UA-RO)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</si>
</sst>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sz val="11"/>
      <name val="Arial"/>
      <family val="2"/>
      <charset val="238"/>
    </font>
    <font>
      <sz val="11"/>
      <color indexed="10"/>
      <name val="Arial"/>
      <family val="2"/>
    </font>
    <font>
      <b/>
      <i/>
      <sz val="11"/>
      <color rgb="FFFF0000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sz val="10"/>
      <name val="Arial CE"/>
      <family val="2"/>
      <charset val="238"/>
    </font>
    <font>
      <b/>
      <sz val="14"/>
      <name val="Arial"/>
      <family val="2"/>
      <charset val="238"/>
    </font>
    <font>
      <sz val="16"/>
      <name val="Arial"/>
      <family val="2"/>
    </font>
    <font>
      <b/>
      <sz val="16"/>
      <name val="Arial"/>
      <family val="2"/>
    </font>
    <font>
      <b/>
      <sz val="16"/>
      <name val="Arial"/>
      <family val="2"/>
      <charset val="238"/>
    </font>
    <font>
      <b/>
      <sz val="18"/>
      <name val="Arial"/>
      <family val="2"/>
    </font>
    <font>
      <sz val="12"/>
      <color indexed="10"/>
      <name val="Arial"/>
      <family val="2"/>
    </font>
    <font>
      <b/>
      <sz val="12"/>
      <name val="Arial"/>
      <family val="2"/>
      <charset val="238"/>
    </font>
    <font>
      <b/>
      <i/>
      <sz val="12"/>
      <color indexed="12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i/>
      <sz val="12"/>
      <color indexed="10"/>
      <name val="Arial"/>
      <family val="2"/>
      <charset val="238"/>
    </font>
    <font>
      <b/>
      <sz val="12"/>
      <color indexed="1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7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19" fillId="3" borderId="0" applyNumberFormat="0" applyBorder="0" applyAlignment="0" applyProtection="0"/>
    <xf numFmtId="0" fontId="7" fillId="7" borderId="1" applyNumberFormat="0" applyAlignment="0" applyProtection="0"/>
    <xf numFmtId="0" fontId="21" fillId="20" borderId="1" applyNumberFormat="0" applyAlignment="0" applyProtection="0"/>
    <xf numFmtId="0" fontId="12" fillId="21" borderId="2" applyNumberFormat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21" borderId="2" applyNumberFormat="0" applyAlignment="0" applyProtection="0"/>
    <xf numFmtId="0" fontId="1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7" fillId="7" borderId="1" applyNumberFormat="0" applyAlignment="0" applyProtection="0"/>
    <xf numFmtId="0" fontId="2" fillId="22" borderId="7" applyNumberFormat="0" applyFont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15" fillId="4" borderId="0" applyNumberFormat="0" applyBorder="0" applyAlignment="0" applyProtection="0"/>
    <xf numFmtId="0" fontId="16" fillId="20" borderId="8" applyNumberFormat="0" applyAlignment="0" applyProtection="0"/>
    <xf numFmtId="0" fontId="14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20" fillId="23" borderId="0" applyNumberFormat="0" applyBorder="0" applyAlignment="0" applyProtection="0"/>
    <xf numFmtId="0" fontId="27" fillId="0" borderId="0"/>
    <xf numFmtId="0" fontId="2" fillId="0" borderId="0"/>
    <xf numFmtId="0" fontId="2" fillId="22" borderId="7" applyNumberFormat="0" applyFont="0" applyAlignment="0" applyProtection="0"/>
    <xf numFmtId="0" fontId="18" fillId="0" borderId="9" applyNumberFormat="0" applyFill="0" applyAlignment="0" applyProtection="0"/>
    <xf numFmtId="0" fontId="16" fillId="20" borderId="8" applyNumberFormat="0" applyAlignment="0" applyProtection="0"/>
    <xf numFmtId="0" fontId="19" fillId="3" borderId="0" applyNumberFormat="0" applyBorder="0" applyAlignment="0" applyProtection="0"/>
    <xf numFmtId="0" fontId="20" fillId="23" borderId="0" applyNumberFormat="0" applyBorder="0" applyAlignment="0" applyProtection="0"/>
    <xf numFmtId="0" fontId="21" fillId="20" borderId="1" applyNumberFormat="0" applyAlignment="0" applyProtection="0"/>
    <xf numFmtId="0" fontId="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27" fillId="0" borderId="0"/>
    <xf numFmtId="0" fontId="27" fillId="0" borderId="0"/>
    <xf numFmtId="0" fontId="29" fillId="0" borderId="0"/>
    <xf numFmtId="0" fontId="27" fillId="0" borderId="0"/>
    <xf numFmtId="0" fontId="31" fillId="0" borderId="0"/>
    <xf numFmtId="0" fontId="30" fillId="0" borderId="0"/>
    <xf numFmtId="0" fontId="3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3" fillId="0" borderId="0"/>
  </cellStyleXfs>
  <cellXfs count="239">
    <xf numFmtId="0" fontId="0" fillId="0" borderId="0" xfId="0"/>
    <xf numFmtId="0" fontId="4" fillId="0" borderId="0" xfId="0" applyFont="1" applyFill="1"/>
    <xf numFmtId="0" fontId="24" fillId="0" borderId="0" xfId="0" applyFont="1" applyFill="1"/>
    <xf numFmtId="0" fontId="26" fillId="0" borderId="10" xfId="74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/>
    <xf numFmtId="0" fontId="2" fillId="25" borderId="10" xfId="90" applyFont="1" applyFill="1" applyBorder="1" applyAlignment="1">
      <alignment horizontal="center" vertical="center" wrapText="1"/>
    </xf>
    <xf numFmtId="0" fontId="2" fillId="25" borderId="10" xfId="90" applyNumberFormat="1" applyFont="1" applyFill="1" applyBorder="1" applyAlignment="1">
      <alignment horizontal="center" vertical="center" wrapText="1"/>
    </xf>
    <xf numFmtId="0" fontId="2" fillId="25" borderId="30" xfId="90" applyFont="1" applyFill="1" applyBorder="1" applyAlignment="1">
      <alignment horizontal="center" vertical="center" wrapText="1"/>
    </xf>
    <xf numFmtId="0" fontId="2" fillId="25" borderId="30" xfId="90" applyNumberFormat="1" applyFont="1" applyFill="1" applyBorder="1" applyAlignment="1">
      <alignment horizontal="center" vertical="center" wrapText="1"/>
    </xf>
    <xf numFmtId="0" fontId="2" fillId="25" borderId="23" xfId="90" applyFont="1" applyFill="1" applyBorder="1" applyAlignment="1">
      <alignment horizontal="center" vertical="center" wrapText="1"/>
    </xf>
    <xf numFmtId="0" fontId="2" fillId="25" borderId="23" xfId="90" applyNumberFormat="1" applyFont="1" applyFill="1" applyBorder="1" applyAlignment="1">
      <alignment horizontal="center" vertical="center" wrapText="1"/>
    </xf>
    <xf numFmtId="0" fontId="2" fillId="34" borderId="30" xfId="90" applyFont="1" applyFill="1" applyBorder="1" applyAlignment="1">
      <alignment horizontal="center" vertical="center" wrapText="1"/>
    </xf>
    <xf numFmtId="0" fontId="26" fillId="0" borderId="10" xfId="74" applyFont="1" applyFill="1" applyBorder="1" applyAlignment="1">
      <alignment horizontal="center" vertical="center" wrapText="1"/>
    </xf>
    <xf numFmtId="0" fontId="3" fillId="34" borderId="21" xfId="90" applyFont="1" applyFill="1" applyBorder="1" applyAlignment="1">
      <alignment horizontal="center" vertical="center" wrapText="1"/>
    </xf>
    <xf numFmtId="0" fontId="2" fillId="34" borderId="22" xfId="90" applyNumberFormat="1" applyFont="1" applyFill="1" applyBorder="1" applyAlignment="1">
      <alignment horizontal="center" vertical="center" wrapText="1"/>
    </xf>
    <xf numFmtId="0" fontId="2" fillId="34" borderId="10" xfId="90" applyFont="1" applyFill="1" applyBorder="1" applyAlignment="1">
      <alignment horizontal="center" vertical="center" wrapText="1"/>
    </xf>
    <xf numFmtId="0" fontId="26" fillId="0" borderId="10" xfId="74" applyFont="1" applyFill="1" applyBorder="1" applyAlignment="1">
      <alignment horizontal="center" vertical="center"/>
    </xf>
    <xf numFmtId="0" fontId="26" fillId="0" borderId="10" xfId="74" applyNumberFormat="1" applyFont="1" applyFill="1" applyBorder="1" applyAlignment="1" applyProtection="1">
      <alignment horizontal="center" vertical="center"/>
      <protection locked="0"/>
    </xf>
    <xf numFmtId="0" fontId="26" fillId="0" borderId="10" xfId="74" applyFont="1" applyFill="1" applyBorder="1" applyAlignment="1">
      <alignment horizontal="center"/>
    </xf>
    <xf numFmtId="14" fontId="3" fillId="25" borderId="30" xfId="0" applyNumberFormat="1" applyFont="1" applyFill="1" applyBorder="1" applyAlignment="1">
      <alignment horizontal="center" vertical="center" wrapText="1"/>
    </xf>
    <xf numFmtId="14" fontId="3" fillId="25" borderId="23" xfId="0" applyNumberFormat="1" applyFont="1" applyFill="1" applyBorder="1" applyAlignment="1">
      <alignment horizontal="center" vertical="center" wrapText="1"/>
    </xf>
    <xf numFmtId="14" fontId="3" fillId="25" borderId="10" xfId="0" quotePrefix="1" applyNumberFormat="1" applyFont="1" applyFill="1" applyBorder="1" applyAlignment="1">
      <alignment horizontal="center" vertical="center" wrapText="1"/>
    </xf>
    <xf numFmtId="0" fontId="3" fillId="34" borderId="22" xfId="0" applyFont="1" applyFill="1" applyBorder="1" applyAlignment="1">
      <alignment horizontal="center" vertical="center" wrapText="1"/>
    </xf>
    <xf numFmtId="0" fontId="3" fillId="34" borderId="30" xfId="0" applyFont="1" applyFill="1" applyBorder="1" applyAlignment="1">
      <alignment horizontal="center" vertical="center" wrapText="1"/>
    </xf>
    <xf numFmtId="14" fontId="3" fillId="34" borderId="10" xfId="0" applyNumberFormat="1" applyFont="1" applyFill="1" applyBorder="1" applyAlignment="1">
      <alignment horizontal="center" vertical="center" wrapText="1"/>
    </xf>
    <xf numFmtId="0" fontId="3" fillId="34" borderId="10" xfId="0" applyFont="1" applyFill="1" applyBorder="1" applyAlignment="1">
      <alignment horizontal="center" vertical="center" wrapText="1"/>
    </xf>
    <xf numFmtId="0" fontId="35" fillId="40" borderId="0" xfId="74" applyFont="1" applyFill="1" applyAlignment="1">
      <alignment horizontal="center" vertical="center"/>
    </xf>
    <xf numFmtId="0" fontId="27" fillId="0" borderId="0" xfId="74" applyFill="1"/>
    <xf numFmtId="0" fontId="26" fillId="0" borderId="10" xfId="75" applyNumberFormat="1" applyFont="1" applyFill="1" applyBorder="1" applyAlignment="1" applyProtection="1">
      <alignment horizontal="center" vertical="center" wrapText="1"/>
      <protection locked="0"/>
    </xf>
    <xf numFmtId="0" fontId="26" fillId="0" borderId="10" xfId="75" applyFont="1" applyFill="1" applyBorder="1" applyAlignment="1">
      <alignment horizontal="center" vertical="center"/>
    </xf>
    <xf numFmtId="0" fontId="26" fillId="0" borderId="10" xfId="74" applyNumberFormat="1" applyFont="1" applyFill="1" applyBorder="1" applyAlignment="1" applyProtection="1">
      <alignment horizontal="center"/>
      <protection locked="0"/>
    </xf>
    <xf numFmtId="0" fontId="26" fillId="0" borderId="10" xfId="75" applyFont="1" applyFill="1" applyBorder="1" applyAlignment="1">
      <alignment horizontal="center" vertical="center" wrapText="1"/>
    </xf>
    <xf numFmtId="0" fontId="27" fillId="0" borderId="10" xfId="74" applyFill="1" applyBorder="1"/>
    <xf numFmtId="0" fontId="26" fillId="0" borderId="10" xfId="74" applyFont="1" applyFill="1" applyBorder="1" applyAlignment="1">
      <alignment horizontal="center" wrapText="1"/>
    </xf>
    <xf numFmtId="0" fontId="26" fillId="0" borderId="10" xfId="93" applyFont="1" applyFill="1" applyBorder="1" applyAlignment="1">
      <alignment horizontal="center" vertical="center" wrapText="1"/>
    </xf>
    <xf numFmtId="0" fontId="26" fillId="28" borderId="10" xfId="93" applyFont="1" applyFill="1" applyBorder="1" applyAlignment="1">
      <alignment horizontal="center" vertical="center" wrapText="1"/>
    </xf>
    <xf numFmtId="14" fontId="3" fillId="25" borderId="48" xfId="0" applyNumberFormat="1" applyFont="1" applyFill="1" applyBorder="1" applyAlignment="1">
      <alignment horizontal="center" vertical="center" wrapText="1"/>
    </xf>
    <xf numFmtId="0" fontId="2" fillId="25" borderId="48" xfId="90" applyFont="1" applyFill="1" applyBorder="1" applyAlignment="1">
      <alignment horizontal="center" vertical="center" wrapText="1"/>
    </xf>
    <xf numFmtId="0" fontId="2" fillId="25" borderId="48" xfId="90" applyNumberFormat="1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wrapText="1"/>
    </xf>
    <xf numFmtId="0" fontId="23" fillId="0" borderId="10" xfId="74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/>
    <xf numFmtId="0" fontId="23" fillId="0" borderId="10" xfId="74" applyNumberFormat="1" applyFont="1" applyFill="1" applyBorder="1" applyAlignment="1" applyProtection="1">
      <alignment horizontal="center" vertical="center" wrapText="1"/>
      <protection locked="0"/>
    </xf>
    <xf numFmtId="0" fontId="23" fillId="0" borderId="10" xfId="74" applyFont="1" applyFill="1" applyBorder="1" applyAlignment="1">
      <alignment horizontal="center" vertical="center"/>
    </xf>
    <xf numFmtId="0" fontId="24" fillId="0" borderId="0" xfId="0" applyFont="1" applyFill="1" applyBorder="1"/>
    <xf numFmtId="0" fontId="36" fillId="0" borderId="0" xfId="0" applyFont="1" applyFill="1"/>
    <xf numFmtId="0" fontId="23" fillId="28" borderId="10" xfId="0" applyFont="1" applyFill="1" applyBorder="1" applyAlignment="1">
      <alignment horizontal="center" wrapText="1"/>
    </xf>
    <xf numFmtId="0" fontId="23" fillId="38" borderId="10" xfId="0" applyFont="1" applyFill="1" applyBorder="1" applyAlignment="1">
      <alignment horizontal="center" vertical="center" wrapText="1"/>
    </xf>
    <xf numFmtId="0" fontId="23" fillId="28" borderId="10" xfId="74" applyNumberFormat="1" applyFont="1" applyFill="1" applyBorder="1" applyAlignment="1" applyProtection="1">
      <alignment horizontal="center" vertical="center"/>
      <protection locked="0"/>
    </xf>
    <xf numFmtId="0" fontId="23" fillId="28" borderId="10" xfId="74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/>
    </xf>
    <xf numFmtId="0" fontId="23" fillId="0" borderId="11" xfId="0" applyFont="1" applyFill="1" applyBorder="1" applyAlignment="1">
      <alignment horizontal="center"/>
    </xf>
    <xf numFmtId="0" fontId="23" fillId="28" borderId="10" xfId="74" applyFont="1" applyFill="1" applyBorder="1" applyAlignment="1">
      <alignment horizontal="center" vertical="center"/>
    </xf>
    <xf numFmtId="0" fontId="23" fillId="38" borderId="10" xfId="0" applyFont="1" applyFill="1" applyBorder="1" applyAlignment="1">
      <alignment horizontal="center"/>
    </xf>
    <xf numFmtId="0" fontId="23" fillId="38" borderId="10" xfId="74" applyFont="1" applyFill="1" applyBorder="1" applyAlignment="1">
      <alignment horizontal="center" vertical="center" wrapText="1"/>
    </xf>
    <xf numFmtId="0" fontId="23" fillId="38" borderId="10" xfId="74" applyFont="1" applyFill="1" applyBorder="1" applyAlignment="1">
      <alignment horizontal="center" vertical="center"/>
    </xf>
    <xf numFmtId="0" fontId="23" fillId="38" borderId="10" xfId="0" applyFont="1" applyFill="1" applyBorder="1" applyAlignment="1">
      <alignment horizontal="center" wrapText="1"/>
    </xf>
    <xf numFmtId="0" fontId="23" fillId="28" borderId="10" xfId="74" applyNumberFormat="1" applyFont="1" applyFill="1" applyBorder="1" applyAlignment="1" applyProtection="1">
      <alignment horizontal="center" vertical="center" wrapText="1"/>
      <protection locked="0"/>
    </xf>
    <xf numFmtId="0" fontId="23" fillId="38" borderId="10" xfId="74" applyNumberFormat="1" applyFont="1" applyFill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>
      <alignment horizontal="center" wrapText="1"/>
    </xf>
    <xf numFmtId="0" fontId="23" fillId="38" borderId="10" xfId="74" applyNumberFormat="1" applyFont="1" applyFill="1" applyBorder="1" applyAlignment="1" applyProtection="1">
      <alignment horizontal="center" vertical="center"/>
      <protection locked="0"/>
    </xf>
    <xf numFmtId="0" fontId="23" fillId="38" borderId="10" xfId="74" applyFont="1" applyFill="1" applyBorder="1" applyAlignment="1">
      <alignment horizontal="center" wrapText="1"/>
    </xf>
    <xf numFmtId="0" fontId="23" fillId="0" borderId="10" xfId="74" applyFont="1" applyFill="1" applyBorder="1" applyAlignment="1">
      <alignment horizontal="center" vertical="center" wrapText="1"/>
    </xf>
    <xf numFmtId="0" fontId="23" fillId="38" borderId="10" xfId="74" applyFont="1" applyFill="1" applyBorder="1" applyAlignment="1">
      <alignment horizontal="center"/>
    </xf>
    <xf numFmtId="0" fontId="23" fillId="38" borderId="10" xfId="0" applyFont="1" applyFill="1" applyBorder="1" applyAlignment="1">
      <alignment horizontal="center" vertical="center"/>
    </xf>
    <xf numFmtId="0" fontId="23" fillId="38" borderId="10" xfId="93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28" borderId="10" xfId="0" applyFont="1" applyFill="1" applyBorder="1" applyAlignment="1">
      <alignment horizontal="center" vertical="center" wrapText="1"/>
    </xf>
    <xf numFmtId="0" fontId="23" fillId="28" borderId="13" xfId="0" applyFont="1" applyFill="1" applyBorder="1" applyAlignment="1">
      <alignment vertical="center" wrapText="1"/>
    </xf>
    <xf numFmtId="0" fontId="24" fillId="28" borderId="0" xfId="0" applyFont="1" applyFill="1"/>
    <xf numFmtId="0" fontId="23" fillId="28" borderId="53" xfId="0" applyFont="1" applyFill="1" applyBorder="1" applyAlignment="1">
      <alignment vertical="center" wrapText="1"/>
    </xf>
    <xf numFmtId="0" fontId="23" fillId="28" borderId="23" xfId="0" applyFont="1" applyFill="1" applyBorder="1" applyAlignment="1">
      <alignment vertical="center" wrapText="1"/>
    </xf>
    <xf numFmtId="0" fontId="37" fillId="28" borderId="10" xfId="0" applyFont="1" applyFill="1" applyBorder="1" applyAlignment="1">
      <alignment horizontal="center" vertical="center" wrapText="1"/>
    </xf>
    <xf numFmtId="0" fontId="38" fillId="28" borderId="10" xfId="0" applyFont="1" applyFill="1" applyBorder="1" applyAlignment="1">
      <alignment horizontal="center" vertical="center" wrapText="1"/>
    </xf>
    <xf numFmtId="0" fontId="39" fillId="28" borderId="0" xfId="0" applyFont="1" applyFill="1"/>
    <xf numFmtId="0" fontId="24" fillId="0" borderId="0" xfId="0" applyFont="1" applyAlignment="1">
      <alignment horizontal="center" vertical="center" wrapText="1"/>
    </xf>
    <xf numFmtId="0" fontId="24" fillId="0" borderId="12" xfId="0" applyFont="1" applyFill="1" applyBorder="1"/>
    <xf numFmtId="0" fontId="1" fillId="31" borderId="22" xfId="90" applyFont="1" applyFill="1" applyBorder="1" applyAlignment="1">
      <alignment horizontal="center" vertical="center" wrapText="1"/>
    </xf>
    <xf numFmtId="0" fontId="3" fillId="25" borderId="32" xfId="90" applyFont="1" applyFill="1" applyBorder="1" applyAlignment="1">
      <alignment horizontal="center" vertical="center" wrapText="1"/>
    </xf>
    <xf numFmtId="0" fontId="22" fillId="0" borderId="33" xfId="0" applyFont="1" applyFill="1" applyBorder="1" applyAlignment="1">
      <alignment horizontal="center" vertical="center" wrapText="1"/>
    </xf>
    <xf numFmtId="0" fontId="2" fillId="0" borderId="0" xfId="0" applyFont="1"/>
    <xf numFmtId="0" fontId="41" fillId="0" borderId="0" xfId="0" applyFont="1"/>
    <xf numFmtId="0" fontId="1" fillId="31" borderId="25" xfId="90" applyFont="1" applyFill="1" applyBorder="1" applyAlignment="1">
      <alignment horizontal="center" vertical="center" wrapText="1"/>
    </xf>
    <xf numFmtId="0" fontId="1" fillId="35" borderId="20" xfId="86" applyFont="1" applyFill="1" applyBorder="1" applyAlignment="1">
      <alignment horizontal="center" vertical="center" wrapText="1"/>
    </xf>
    <xf numFmtId="0" fontId="1" fillId="36" borderId="38" xfId="86" applyFont="1" applyFill="1" applyBorder="1" applyAlignment="1">
      <alignment horizontal="center" vertical="center" wrapText="1"/>
    </xf>
    <xf numFmtId="0" fontId="1" fillId="37" borderId="38" xfId="86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0" xfId="0" applyFont="1"/>
    <xf numFmtId="17" fontId="3" fillId="25" borderId="26" xfId="0" applyNumberFormat="1" applyFont="1" applyFill="1" applyBorder="1" applyAlignment="1">
      <alignment horizontal="center" vertical="center" wrapText="1"/>
    </xf>
    <xf numFmtId="0" fontId="2" fillId="25" borderId="26" xfId="90" applyFont="1" applyFill="1" applyBorder="1" applyAlignment="1">
      <alignment horizontal="center" vertical="center" wrapText="1"/>
    </xf>
    <xf numFmtId="0" fontId="28" fillId="32" borderId="38" xfId="90" applyFont="1" applyFill="1" applyBorder="1" applyAlignment="1">
      <alignment horizontal="center" vertical="center" wrapText="1"/>
    </xf>
    <xf numFmtId="0" fontId="41" fillId="35" borderId="10" xfId="0" applyFont="1" applyFill="1" applyBorder="1" applyAlignment="1">
      <alignment horizontal="center" vertical="center"/>
    </xf>
    <xf numFmtId="0" fontId="41" fillId="36" borderId="10" xfId="0" applyFont="1" applyFill="1" applyBorder="1" applyAlignment="1">
      <alignment horizontal="center" vertical="center"/>
    </xf>
    <xf numFmtId="0" fontId="41" fillId="37" borderId="34" xfId="0" applyFont="1" applyFill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4" fontId="43" fillId="0" borderId="10" xfId="0" applyNumberFormat="1" applyFont="1" applyBorder="1" applyAlignment="1">
      <alignment horizontal="center" vertical="center"/>
    </xf>
    <xf numFmtId="0" fontId="28" fillId="25" borderId="61" xfId="90" applyFont="1" applyFill="1" applyBorder="1" applyAlignment="1">
      <alignment horizontal="center" vertical="center" wrapText="1"/>
    </xf>
    <xf numFmtId="14" fontId="3" fillId="25" borderId="10" xfId="0" applyNumberFormat="1" applyFont="1" applyFill="1" applyBorder="1" applyAlignment="1">
      <alignment horizontal="center" vertical="center" wrapText="1"/>
    </xf>
    <xf numFmtId="0" fontId="28" fillId="25" borderId="34" xfId="90" applyFont="1" applyFill="1" applyBorder="1" applyAlignment="1">
      <alignment horizontal="center" vertical="center" wrapText="1"/>
    </xf>
    <xf numFmtId="0" fontId="28" fillId="25" borderId="62" xfId="90" applyFont="1" applyFill="1" applyBorder="1" applyAlignment="1">
      <alignment horizontal="center" vertical="center" wrapText="1"/>
    </xf>
    <xf numFmtId="0" fontId="28" fillId="25" borderId="63" xfId="90" applyFont="1" applyFill="1" applyBorder="1" applyAlignment="1">
      <alignment horizontal="center" vertical="center" wrapText="1"/>
    </xf>
    <xf numFmtId="0" fontId="28" fillId="34" borderId="24" xfId="90" applyFont="1" applyFill="1" applyBorder="1" applyAlignment="1">
      <alignment horizontal="center" vertical="center" wrapText="1"/>
    </xf>
    <xf numFmtId="0" fontId="28" fillId="34" borderId="61" xfId="90" applyFont="1" applyFill="1" applyBorder="1" applyAlignment="1">
      <alignment horizontal="center" vertical="center" wrapText="1"/>
    </xf>
    <xf numFmtId="0" fontId="28" fillId="34" borderId="34" xfId="90" applyFont="1" applyFill="1" applyBorder="1" applyAlignment="1">
      <alignment horizontal="center" vertical="center" wrapText="1"/>
    </xf>
    <xf numFmtId="14" fontId="3" fillId="34" borderId="13" xfId="0" applyNumberFormat="1" applyFont="1" applyFill="1" applyBorder="1" applyAlignment="1">
      <alignment horizontal="center" vertical="center" wrapText="1"/>
    </xf>
    <xf numFmtId="0" fontId="2" fillId="34" borderId="13" xfId="90" applyFont="1" applyFill="1" applyBorder="1" applyAlignment="1">
      <alignment horizontal="center" vertical="center" wrapText="1"/>
    </xf>
    <xf numFmtId="0" fontId="28" fillId="34" borderId="36" xfId="90" applyFont="1" applyFill="1" applyBorder="1" applyAlignment="1">
      <alignment horizontal="center" vertical="center" wrapText="1"/>
    </xf>
    <xf numFmtId="14" fontId="3" fillId="34" borderId="30" xfId="0" applyNumberFormat="1" applyFont="1" applyFill="1" applyBorder="1" applyAlignment="1">
      <alignment horizontal="center" vertical="center" wrapText="1"/>
    </xf>
    <xf numFmtId="16" fontId="3" fillId="34" borderId="48" xfId="0" applyNumberFormat="1" applyFont="1" applyFill="1" applyBorder="1" applyAlignment="1">
      <alignment horizontal="center" vertical="center" wrapText="1"/>
    </xf>
    <xf numFmtId="0" fontId="2" fillId="34" borderId="48" xfId="90" applyFont="1" applyFill="1" applyBorder="1" applyAlignment="1">
      <alignment horizontal="center" vertical="center" wrapText="1"/>
    </xf>
    <xf numFmtId="0" fontId="28" fillId="34" borderId="62" xfId="90" applyFont="1" applyFill="1" applyBorder="1" applyAlignment="1">
      <alignment horizontal="center" vertical="center" wrapText="1"/>
    </xf>
    <xf numFmtId="0" fontId="43" fillId="0" borderId="0" xfId="0" applyFont="1"/>
    <xf numFmtId="0" fontId="3" fillId="0" borderId="0" xfId="0" applyFont="1"/>
    <xf numFmtId="0" fontId="44" fillId="0" borderId="0" xfId="0" applyFont="1"/>
    <xf numFmtId="0" fontId="45" fillId="0" borderId="0" xfId="0" applyFont="1"/>
    <xf numFmtId="0" fontId="46" fillId="0" borderId="0" xfId="0" applyFont="1"/>
    <xf numFmtId="4" fontId="46" fillId="0" borderId="0" xfId="0" applyNumberFormat="1" applyFont="1"/>
    <xf numFmtId="0" fontId="28" fillId="0" borderId="0" xfId="0" applyFont="1"/>
    <xf numFmtId="0" fontId="22" fillId="0" borderId="18" xfId="0" applyFont="1" applyFill="1" applyBorder="1" applyAlignment="1">
      <alignment horizontal="center" vertical="center" wrapText="1"/>
    </xf>
    <xf numFmtId="4" fontId="25" fillId="0" borderId="54" xfId="0" applyNumberFormat="1" applyFont="1" applyFill="1" applyBorder="1" applyAlignment="1">
      <alignment horizontal="center" wrapText="1"/>
    </xf>
    <xf numFmtId="4" fontId="25" fillId="0" borderId="0" xfId="0" applyNumberFormat="1" applyFont="1" applyFill="1" applyBorder="1" applyAlignment="1">
      <alignment horizontal="center" wrapText="1"/>
    </xf>
    <xf numFmtId="4" fontId="25" fillId="0" borderId="18" xfId="0" applyNumberFormat="1" applyFont="1" applyFill="1" applyBorder="1" applyAlignment="1">
      <alignment horizontal="center" wrapText="1"/>
    </xf>
    <xf numFmtId="0" fontId="48" fillId="0" borderId="0" xfId="0" applyFont="1" applyFill="1"/>
    <xf numFmtId="0" fontId="22" fillId="0" borderId="56" xfId="0" applyFont="1" applyFill="1" applyBorder="1" applyAlignment="1">
      <alignment horizontal="center" vertical="center" wrapText="1"/>
    </xf>
    <xf numFmtId="4" fontId="25" fillId="0" borderId="40" xfId="0" applyNumberFormat="1" applyFont="1" applyFill="1" applyBorder="1" applyAlignment="1">
      <alignment horizontal="center" wrapText="1"/>
    </xf>
    <xf numFmtId="4" fontId="25" fillId="0" borderId="58" xfId="0" applyNumberFormat="1" applyFont="1" applyFill="1" applyBorder="1" applyAlignment="1">
      <alignment horizontal="center" wrapText="1"/>
    </xf>
    <xf numFmtId="0" fontId="48" fillId="0" borderId="0" xfId="0" applyFont="1" applyFill="1" applyBorder="1"/>
    <xf numFmtId="0" fontId="22" fillId="0" borderId="53" xfId="0" applyFont="1" applyFill="1" applyBorder="1" applyAlignment="1">
      <alignment horizontal="center" vertical="center" wrapText="1"/>
    </xf>
    <xf numFmtId="0" fontId="1" fillId="31" borderId="22" xfId="90" applyFont="1" applyFill="1" applyBorder="1" applyAlignment="1">
      <alignment horizontal="center" vertical="center" wrapText="1"/>
    </xf>
    <xf numFmtId="0" fontId="3" fillId="25" borderId="32" xfId="90" applyFont="1" applyFill="1" applyBorder="1" applyAlignment="1">
      <alignment horizontal="center" vertical="center" wrapText="1"/>
    </xf>
    <xf numFmtId="0" fontId="3" fillId="30" borderId="32" xfId="0" applyFont="1" applyFill="1" applyBorder="1" applyAlignment="1">
      <alignment horizontal="center" vertical="center" wrapText="1"/>
    </xf>
    <xf numFmtId="0" fontId="3" fillId="30" borderId="26" xfId="0" applyFont="1" applyFill="1" applyBorder="1" applyAlignment="1">
      <alignment horizontal="center" vertical="center" wrapText="1"/>
    </xf>
    <xf numFmtId="0" fontId="3" fillId="30" borderId="44" xfId="0" applyFont="1" applyFill="1" applyBorder="1" applyAlignment="1">
      <alignment horizontal="center" vertical="center" wrapText="1"/>
    </xf>
    <xf numFmtId="0" fontId="49" fillId="39" borderId="32" xfId="0" applyFont="1" applyFill="1" applyBorder="1" applyAlignment="1">
      <alignment horizontal="center" vertical="center" wrapText="1"/>
    </xf>
    <xf numFmtId="0" fontId="49" fillId="39" borderId="26" xfId="0" applyFont="1" applyFill="1" applyBorder="1" applyAlignment="1">
      <alignment horizontal="center" vertical="center" wrapText="1"/>
    </xf>
    <xf numFmtId="0" fontId="49" fillId="39" borderId="44" xfId="0" applyFont="1" applyFill="1" applyBorder="1" applyAlignment="1">
      <alignment horizontal="center" vertical="center" wrapText="1"/>
    </xf>
    <xf numFmtId="0" fontId="49" fillId="0" borderId="0" xfId="0" applyFont="1" applyFill="1" applyBorder="1"/>
    <xf numFmtId="0" fontId="49" fillId="0" borderId="0" xfId="0" applyFont="1" applyFill="1"/>
    <xf numFmtId="0" fontId="49" fillId="27" borderId="10" xfId="0" applyFont="1" applyFill="1" applyBorder="1" applyAlignment="1">
      <alignment horizontal="center" vertical="center" wrapText="1"/>
    </xf>
    <xf numFmtId="0" fontId="49" fillId="24" borderId="32" xfId="0" applyFont="1" applyFill="1" applyBorder="1" applyAlignment="1">
      <alignment horizontal="center" vertical="center" wrapText="1"/>
    </xf>
    <xf numFmtId="0" fontId="49" fillId="24" borderId="26" xfId="0" applyFont="1" applyFill="1" applyBorder="1" applyAlignment="1">
      <alignment horizontal="center" vertical="center" wrapText="1"/>
    </xf>
    <xf numFmtId="0" fontId="49" fillId="24" borderId="44" xfId="0" applyFont="1" applyFill="1" applyBorder="1" applyAlignment="1">
      <alignment horizontal="center" vertical="center" wrapText="1"/>
    </xf>
    <xf numFmtId="0" fontId="49" fillId="25" borderId="32" xfId="0" applyFont="1" applyFill="1" applyBorder="1" applyAlignment="1">
      <alignment horizontal="center" vertical="center" wrapText="1"/>
    </xf>
    <xf numFmtId="0" fontId="49" fillId="25" borderId="26" xfId="0" applyFont="1" applyFill="1" applyBorder="1" applyAlignment="1">
      <alignment horizontal="center" vertical="center" wrapText="1"/>
    </xf>
    <xf numFmtId="0" fontId="49" fillId="25" borderId="44" xfId="0" applyFont="1" applyFill="1" applyBorder="1" applyAlignment="1">
      <alignment horizontal="center" vertical="center" wrapText="1"/>
    </xf>
    <xf numFmtId="0" fontId="49" fillId="26" borderId="32" xfId="0" applyFont="1" applyFill="1" applyBorder="1" applyAlignment="1">
      <alignment horizontal="center" vertical="center" wrapText="1"/>
    </xf>
    <xf numFmtId="0" fontId="49" fillId="26" borderId="26" xfId="0" applyFont="1" applyFill="1" applyBorder="1" applyAlignment="1">
      <alignment horizontal="center" vertical="center" wrapText="1"/>
    </xf>
    <xf numFmtId="0" fontId="49" fillId="26" borderId="44" xfId="0" applyFont="1" applyFill="1" applyBorder="1" applyAlignment="1">
      <alignment horizontal="center" vertical="center" wrapText="1"/>
    </xf>
    <xf numFmtId="0" fontId="50" fillId="0" borderId="13" xfId="0" applyFont="1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 wrapText="1"/>
    </xf>
    <xf numFmtId="0" fontId="50" fillId="0" borderId="36" xfId="0" applyFont="1" applyBorder="1" applyAlignment="1">
      <alignment horizontal="center" vertical="center" wrapText="1"/>
    </xf>
    <xf numFmtId="0" fontId="51" fillId="0" borderId="0" xfId="0" applyFont="1" applyFill="1"/>
    <xf numFmtId="0" fontId="52" fillId="0" borderId="15" xfId="0" applyFont="1" applyFill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52" fillId="0" borderId="16" xfId="0" applyFont="1" applyFill="1" applyBorder="1" applyAlignment="1">
      <alignment horizontal="center" vertical="center" wrapText="1"/>
    </xf>
    <xf numFmtId="0" fontId="52" fillId="0" borderId="17" xfId="0" applyFont="1" applyFill="1" applyBorder="1" applyAlignment="1">
      <alignment horizontal="center" vertical="center" wrapText="1"/>
    </xf>
    <xf numFmtId="0" fontId="52" fillId="0" borderId="42" xfId="0" applyFont="1" applyFill="1" applyBorder="1" applyAlignment="1">
      <alignment horizontal="center" vertical="center" wrapText="1"/>
    </xf>
    <xf numFmtId="0" fontId="52" fillId="0" borderId="37" xfId="0" applyFont="1" applyFill="1" applyBorder="1" applyAlignment="1">
      <alignment horizontal="center" vertical="center" wrapText="1"/>
    </xf>
    <xf numFmtId="0" fontId="52" fillId="0" borderId="0" xfId="0" applyFont="1" applyFill="1"/>
    <xf numFmtId="0" fontId="53" fillId="0" borderId="56" xfId="0" applyFont="1" applyFill="1" applyBorder="1" applyAlignment="1">
      <alignment horizontal="center" vertical="center" wrapText="1"/>
    </xf>
    <xf numFmtId="4" fontId="54" fillId="0" borderId="18" xfId="0" applyNumberFormat="1" applyFont="1" applyFill="1" applyBorder="1" applyAlignment="1">
      <alignment horizontal="center" wrapText="1"/>
    </xf>
    <xf numFmtId="4" fontId="54" fillId="0" borderId="40" xfId="0" applyNumberFormat="1" applyFont="1" applyFill="1" applyBorder="1" applyAlignment="1">
      <alignment horizontal="center" wrapText="1"/>
    </xf>
    <xf numFmtId="0" fontId="54" fillId="0" borderId="0" xfId="0" applyFont="1" applyFill="1" applyBorder="1"/>
    <xf numFmtId="0" fontId="54" fillId="0" borderId="0" xfId="0" applyFont="1" applyFill="1"/>
    <xf numFmtId="0" fontId="37" fillId="28" borderId="34" xfId="0" applyFont="1" applyFill="1" applyBorder="1" applyAlignment="1">
      <alignment horizontal="center" vertical="center" wrapText="1"/>
    </xf>
    <xf numFmtId="0" fontId="37" fillId="28" borderId="43" xfId="0" applyFont="1" applyFill="1" applyBorder="1" applyAlignment="1">
      <alignment horizontal="center" vertical="center" wrapText="1"/>
    </xf>
    <xf numFmtId="0" fontId="49" fillId="27" borderId="10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49" fillId="24" borderId="38" xfId="0" applyFont="1" applyFill="1" applyBorder="1" applyAlignment="1">
      <alignment horizontal="center" vertical="center" wrapText="1"/>
    </xf>
    <xf numFmtId="0" fontId="49" fillId="24" borderId="52" xfId="0" applyFont="1" applyFill="1" applyBorder="1" applyAlignment="1">
      <alignment horizontal="center" vertical="center" wrapText="1"/>
    </xf>
    <xf numFmtId="4" fontId="23" fillId="0" borderId="10" xfId="0" applyNumberFormat="1" applyFont="1" applyFill="1" applyBorder="1" applyAlignment="1">
      <alignment horizontal="center" vertical="center" wrapText="1"/>
    </xf>
    <xf numFmtId="0" fontId="22" fillId="0" borderId="33" xfId="0" applyFont="1" applyFill="1" applyBorder="1" applyAlignment="1">
      <alignment horizontal="center" vertical="center" wrapText="1"/>
    </xf>
    <xf numFmtId="0" fontId="22" fillId="0" borderId="53" xfId="0" applyFont="1" applyFill="1" applyBorder="1" applyAlignment="1">
      <alignment horizontal="center" vertical="center" wrapText="1"/>
    </xf>
    <xf numFmtId="0" fontId="49" fillId="25" borderId="26" xfId="0" applyFont="1" applyFill="1" applyBorder="1" applyAlignment="1">
      <alignment horizontal="center" vertical="center" wrapText="1"/>
    </xf>
    <xf numFmtId="0" fontId="49" fillId="25" borderId="27" xfId="0" applyFont="1" applyFill="1" applyBorder="1" applyAlignment="1">
      <alignment horizontal="center" vertical="center" wrapText="1"/>
    </xf>
    <xf numFmtId="0" fontId="23" fillId="28" borderId="1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3" fillId="30" borderId="26" xfId="0" applyFont="1" applyFill="1" applyBorder="1" applyAlignment="1">
      <alignment horizontal="center" vertical="center" wrapText="1"/>
    </xf>
    <xf numFmtId="0" fontId="3" fillId="30" borderId="27" xfId="0" applyFont="1" applyFill="1" applyBorder="1" applyAlignment="1">
      <alignment horizontal="center" vertical="center" wrapText="1"/>
    </xf>
    <xf numFmtId="4" fontId="23" fillId="0" borderId="10" xfId="0" applyNumberFormat="1" applyFont="1" applyFill="1" applyBorder="1" applyAlignment="1">
      <alignment horizontal="center" wrapText="1"/>
    </xf>
    <xf numFmtId="0" fontId="22" fillId="0" borderId="57" xfId="0" applyFont="1" applyFill="1" applyBorder="1" applyAlignment="1">
      <alignment horizontal="center" vertical="center" wrapText="1"/>
    </xf>
    <xf numFmtId="0" fontId="22" fillId="0" borderId="56" xfId="0" applyFont="1" applyFill="1" applyBorder="1" applyAlignment="1">
      <alignment horizontal="center" vertical="center" wrapText="1"/>
    </xf>
    <xf numFmtId="0" fontId="49" fillId="24" borderId="51" xfId="0" applyFont="1" applyFill="1" applyBorder="1" applyAlignment="1">
      <alignment horizontal="center" vertical="center" wrapText="1"/>
    </xf>
    <xf numFmtId="0" fontId="49" fillId="25" borderId="38" xfId="0" applyFont="1" applyFill="1" applyBorder="1" applyAlignment="1">
      <alignment horizontal="center" vertical="center" wrapText="1"/>
    </xf>
    <xf numFmtId="0" fontId="3" fillId="30" borderId="38" xfId="0" applyFont="1" applyFill="1" applyBorder="1" applyAlignment="1">
      <alignment horizontal="center" vertical="center" wrapText="1"/>
    </xf>
    <xf numFmtId="0" fontId="3" fillId="30" borderId="49" xfId="0" applyFont="1" applyFill="1" applyBorder="1" applyAlignment="1">
      <alignment horizontal="center" vertical="center" wrapText="1"/>
    </xf>
    <xf numFmtId="0" fontId="3" fillId="30" borderId="11" xfId="0" applyFont="1" applyFill="1" applyBorder="1" applyAlignment="1">
      <alignment horizontal="center" vertical="center" wrapText="1"/>
    </xf>
    <xf numFmtId="0" fontId="3" fillId="30" borderId="50" xfId="0" applyFont="1" applyFill="1" applyBorder="1" applyAlignment="1">
      <alignment horizontal="center" vertical="center" wrapText="1"/>
    </xf>
    <xf numFmtId="0" fontId="50" fillId="0" borderId="19" xfId="0" applyFont="1" applyFill="1" applyBorder="1" applyAlignment="1">
      <alignment horizontal="center" vertical="center" wrapText="1"/>
    </xf>
    <xf numFmtId="0" fontId="50" fillId="0" borderId="13" xfId="0" applyFont="1" applyFill="1" applyBorder="1" applyAlignment="1">
      <alignment horizontal="center" vertical="center" wrapText="1"/>
    </xf>
    <xf numFmtId="0" fontId="50" fillId="0" borderId="41" xfId="0" applyFont="1" applyFill="1" applyBorder="1" applyAlignment="1">
      <alignment horizontal="center" vertical="center" wrapText="1"/>
    </xf>
    <xf numFmtId="0" fontId="50" fillId="0" borderId="45" xfId="0" applyFont="1" applyFill="1" applyBorder="1" applyAlignment="1">
      <alignment horizontal="center" vertical="center" wrapText="1"/>
    </xf>
    <xf numFmtId="0" fontId="50" fillId="0" borderId="35" xfId="0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center" vertical="center" wrapText="1"/>
    </xf>
    <xf numFmtId="0" fontId="22" fillId="0" borderId="55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53" fillId="0" borderId="59" xfId="0" applyFont="1" applyFill="1" applyBorder="1" applyAlignment="1">
      <alignment horizontal="center" vertical="center" wrapText="1"/>
    </xf>
    <xf numFmtId="0" fontId="53" fillId="0" borderId="57" xfId="0" applyFont="1" applyFill="1" applyBorder="1" applyAlignment="1">
      <alignment horizontal="center" vertical="center" wrapText="1"/>
    </xf>
    <xf numFmtId="0" fontId="49" fillId="39" borderId="38" xfId="0" applyFont="1" applyFill="1" applyBorder="1" applyAlignment="1">
      <alignment horizontal="center" vertical="center" wrapText="1"/>
    </xf>
    <xf numFmtId="0" fontId="49" fillId="39" borderId="51" xfId="0" applyFont="1" applyFill="1" applyBorder="1" applyAlignment="1">
      <alignment horizontal="center" vertical="center" wrapText="1"/>
    </xf>
    <xf numFmtId="0" fontId="23" fillId="28" borderId="10" xfId="0" applyFont="1" applyFill="1" applyBorder="1" applyAlignment="1">
      <alignment horizontal="center" wrapText="1"/>
    </xf>
    <xf numFmtId="0" fontId="53" fillId="0" borderId="29" xfId="0" applyFont="1" applyFill="1" applyBorder="1" applyAlignment="1">
      <alignment horizontal="center" vertical="center" wrapText="1"/>
    </xf>
    <xf numFmtId="0" fontId="49" fillId="39" borderId="52" xfId="0" applyFont="1" applyFill="1" applyBorder="1" applyAlignment="1">
      <alignment horizontal="center" vertical="center" wrapText="1"/>
    </xf>
    <xf numFmtId="0" fontId="49" fillId="26" borderId="38" xfId="0" applyFont="1" applyFill="1" applyBorder="1" applyAlignment="1">
      <alignment horizontal="center" vertical="center" wrapText="1"/>
    </xf>
    <xf numFmtId="0" fontId="49" fillId="26" borderId="52" xfId="0" applyFont="1" applyFill="1" applyBorder="1" applyAlignment="1">
      <alignment horizontal="center" vertical="center" wrapText="1"/>
    </xf>
    <xf numFmtId="0" fontId="49" fillId="26" borderId="51" xfId="0" applyFont="1" applyFill="1" applyBorder="1" applyAlignment="1">
      <alignment horizontal="center" vertical="center" wrapText="1"/>
    </xf>
    <xf numFmtId="0" fontId="47" fillId="29" borderId="28" xfId="0" applyNumberFormat="1" applyFont="1" applyFill="1" applyBorder="1" applyAlignment="1">
      <alignment horizontal="center" vertical="center" wrapText="1"/>
    </xf>
    <xf numFmtId="0" fontId="47" fillId="29" borderId="0" xfId="0" applyNumberFormat="1" applyFont="1" applyFill="1" applyBorder="1" applyAlignment="1">
      <alignment horizontal="center" vertical="center" wrapText="1"/>
    </xf>
    <xf numFmtId="0" fontId="47" fillId="29" borderId="54" xfId="0" applyNumberFormat="1" applyFont="1" applyFill="1" applyBorder="1" applyAlignment="1">
      <alignment horizontal="center" vertical="center" wrapText="1"/>
    </xf>
    <xf numFmtId="0" fontId="23" fillId="28" borderId="13" xfId="0" applyFont="1" applyFill="1" applyBorder="1" applyAlignment="1">
      <alignment horizontal="center" vertical="center" wrapText="1"/>
    </xf>
    <xf numFmtId="0" fontId="23" fillId="28" borderId="53" xfId="0" applyFont="1" applyFill="1" applyBorder="1" applyAlignment="1">
      <alignment horizontal="center" vertical="center" wrapText="1"/>
    </xf>
    <xf numFmtId="0" fontId="23" fillId="28" borderId="23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53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3" fillId="34" borderId="46" xfId="90" applyFont="1" applyFill="1" applyBorder="1" applyAlignment="1">
      <alignment horizontal="center" vertical="center" wrapText="1"/>
    </xf>
    <xf numFmtId="0" fontId="3" fillId="34" borderId="39" xfId="90" applyFont="1" applyFill="1" applyBorder="1" applyAlignment="1">
      <alignment horizontal="center" vertical="center" wrapText="1"/>
    </xf>
    <xf numFmtId="0" fontId="3" fillId="34" borderId="47" xfId="90" applyFont="1" applyFill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17" fontId="34" fillId="0" borderId="0" xfId="90" quotePrefix="1" applyNumberFormat="1" applyFont="1" applyBorder="1" applyAlignment="1">
      <alignment horizontal="center" vertical="center"/>
    </xf>
    <xf numFmtId="0" fontId="40" fillId="0" borderId="0" xfId="90" applyFont="1" applyBorder="1" applyAlignment="1">
      <alignment horizontal="center" vertical="center"/>
    </xf>
    <xf numFmtId="0" fontId="1" fillId="31" borderId="21" xfId="90" applyFont="1" applyFill="1" applyBorder="1" applyAlignment="1">
      <alignment horizontal="center" vertical="center" wrapText="1"/>
    </xf>
    <xf numFmtId="0" fontId="1" fillId="31" borderId="22" xfId="90" applyFont="1" applyFill="1" applyBorder="1" applyAlignment="1">
      <alignment horizontal="center" vertical="center" wrapText="1"/>
    </xf>
    <xf numFmtId="0" fontId="3" fillId="30" borderId="28" xfId="90" applyFont="1" applyFill="1" applyBorder="1" applyAlignment="1">
      <alignment horizontal="center" vertical="center" textRotation="90" wrapText="1"/>
    </xf>
    <xf numFmtId="0" fontId="3" fillId="25" borderId="46" xfId="90" applyFont="1" applyFill="1" applyBorder="1" applyAlignment="1">
      <alignment horizontal="center" vertical="center" wrapText="1"/>
    </xf>
    <xf numFmtId="0" fontId="3" fillId="25" borderId="39" xfId="90" applyFont="1" applyFill="1" applyBorder="1" applyAlignment="1">
      <alignment horizontal="center" vertical="center" wrapText="1"/>
    </xf>
    <xf numFmtId="0" fontId="3" fillId="25" borderId="47" xfId="90" applyFont="1" applyFill="1" applyBorder="1" applyAlignment="1">
      <alignment horizontal="center" vertical="center" wrapText="1"/>
    </xf>
    <xf numFmtId="0" fontId="3" fillId="25" borderId="31" xfId="90" applyFont="1" applyFill="1" applyBorder="1" applyAlignment="1">
      <alignment horizontal="center" vertical="center" wrapText="1"/>
    </xf>
    <xf numFmtId="0" fontId="3" fillId="33" borderId="20" xfId="90" applyFont="1" applyFill="1" applyBorder="1" applyAlignment="1">
      <alignment horizontal="center" vertical="center" textRotation="90" wrapText="1"/>
    </xf>
    <xf numFmtId="0" fontId="3" fillId="33" borderId="28" xfId="90" applyFont="1" applyFill="1" applyBorder="1" applyAlignment="1">
      <alignment horizontal="center" vertical="center" textRotation="90" wrapText="1"/>
    </xf>
    <xf numFmtId="0" fontId="3" fillId="33" borderId="59" xfId="90" applyFont="1" applyFill="1" applyBorder="1" applyAlignment="1">
      <alignment horizontal="center" vertical="center" textRotation="90" wrapText="1"/>
    </xf>
    <xf numFmtId="0" fontId="3" fillId="34" borderId="32" xfId="90" applyFont="1" applyFill="1" applyBorder="1" applyAlignment="1">
      <alignment horizontal="center" vertical="center" wrapText="1"/>
    </xf>
    <xf numFmtId="0" fontId="3" fillId="34" borderId="31" xfId="90" applyFont="1" applyFill="1" applyBorder="1" applyAlignment="1">
      <alignment horizontal="center" vertical="center" wrapText="1"/>
    </xf>
    <xf numFmtId="0" fontId="42" fillId="0" borderId="60" xfId="90" applyFont="1" applyBorder="1" applyAlignment="1">
      <alignment horizontal="center" vertical="center"/>
    </xf>
    <xf numFmtId="0" fontId="42" fillId="0" borderId="0" xfId="90" applyFont="1" applyBorder="1" applyAlignment="1">
      <alignment horizontal="center" vertical="center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10"/>
  <sheetViews>
    <sheetView zoomScaleNormal="100" workbookViewId="0">
      <pane ySplit="1" topLeftCell="A37" activePane="bottomLeft" state="frozen"/>
      <selection pane="bottomLeft" activeCell="A60" sqref="A60"/>
    </sheetView>
  </sheetViews>
  <sheetFormatPr defaultRowHeight="12.75" x14ac:dyDescent="0.2"/>
  <cols>
    <col min="1" max="1" width="33.42578125" style="27" customWidth="1"/>
    <col min="2" max="2" width="50.7109375" style="27" customWidth="1"/>
    <col min="3" max="4" width="9.140625" style="27"/>
    <col min="5" max="5" width="33.42578125" style="27" customWidth="1"/>
    <col min="6" max="6" width="50.7109375" style="27" customWidth="1"/>
    <col min="7" max="16384" width="9.140625" style="27"/>
  </cols>
  <sheetData>
    <row r="1" spans="1:6" ht="15" x14ac:dyDescent="0.2">
      <c r="A1" s="26" t="s">
        <v>31</v>
      </c>
      <c r="B1" s="26" t="s">
        <v>70</v>
      </c>
      <c r="E1" s="12"/>
      <c r="F1" s="12"/>
    </row>
    <row r="2" spans="1:6" ht="12" customHeight="1" x14ac:dyDescent="0.2">
      <c r="A2" s="16" t="s">
        <v>71</v>
      </c>
      <c r="B2" s="16" t="s">
        <v>72</v>
      </c>
      <c r="E2" s="17"/>
      <c r="F2" s="12"/>
    </row>
    <row r="3" spans="1:6" ht="12" customHeight="1" x14ac:dyDescent="0.2">
      <c r="A3" s="16" t="s">
        <v>73</v>
      </c>
      <c r="B3" s="16" t="s">
        <v>74</v>
      </c>
      <c r="E3" s="16"/>
      <c r="F3" s="12"/>
    </row>
    <row r="4" spans="1:6" ht="12" customHeight="1" x14ac:dyDescent="0.2">
      <c r="A4" s="12" t="s">
        <v>66</v>
      </c>
      <c r="B4" s="16" t="s">
        <v>67</v>
      </c>
      <c r="E4" s="12" t="s">
        <v>7</v>
      </c>
      <c r="F4" s="12" t="s">
        <v>8</v>
      </c>
    </row>
    <row r="5" spans="1:6" ht="12" customHeight="1" x14ac:dyDescent="0.2">
      <c r="A5" s="3" t="s">
        <v>75</v>
      </c>
      <c r="B5" s="16" t="s">
        <v>67</v>
      </c>
      <c r="E5" s="17" t="s">
        <v>5</v>
      </c>
      <c r="F5" s="12" t="s">
        <v>6</v>
      </c>
    </row>
    <row r="6" spans="1:6" ht="12" customHeight="1" x14ac:dyDescent="0.2">
      <c r="A6" s="28" t="s">
        <v>76</v>
      </c>
      <c r="B6" s="28" t="s">
        <v>77</v>
      </c>
      <c r="E6" s="16" t="s">
        <v>53</v>
      </c>
      <c r="F6" s="16" t="s">
        <v>52</v>
      </c>
    </row>
    <row r="7" spans="1:6" ht="12" customHeight="1" x14ac:dyDescent="0.2">
      <c r="A7" s="16" t="s">
        <v>80</v>
      </c>
      <c r="B7" s="16" t="s">
        <v>81</v>
      </c>
      <c r="E7" s="3" t="s">
        <v>9</v>
      </c>
      <c r="F7" s="12" t="s">
        <v>10</v>
      </c>
    </row>
    <row r="8" spans="1:6" ht="12" customHeight="1" x14ac:dyDescent="0.2">
      <c r="A8" s="16" t="s">
        <v>53</v>
      </c>
      <c r="B8" s="16" t="s">
        <v>52</v>
      </c>
      <c r="E8" s="17" t="s">
        <v>25</v>
      </c>
      <c r="F8" s="16" t="s">
        <v>26</v>
      </c>
    </row>
    <row r="9" spans="1:6" ht="12" customHeight="1" x14ac:dyDescent="0.2">
      <c r="A9" s="12" t="s">
        <v>82</v>
      </c>
      <c r="B9" s="16" t="s">
        <v>52</v>
      </c>
      <c r="E9" s="3" t="s">
        <v>68</v>
      </c>
      <c r="F9" s="12" t="s">
        <v>69</v>
      </c>
    </row>
    <row r="10" spans="1:6" ht="12" customHeight="1" x14ac:dyDescent="0.2">
      <c r="A10" s="3" t="s">
        <v>85</v>
      </c>
      <c r="B10" s="16" t="s">
        <v>52</v>
      </c>
      <c r="E10" s="3" t="s">
        <v>13</v>
      </c>
      <c r="F10" s="12" t="s">
        <v>14</v>
      </c>
    </row>
    <row r="11" spans="1:6" ht="12" customHeight="1" x14ac:dyDescent="0.2">
      <c r="A11" s="16" t="s">
        <v>88</v>
      </c>
      <c r="B11" s="16" t="s">
        <v>52</v>
      </c>
      <c r="E11" s="18" t="s">
        <v>27</v>
      </c>
      <c r="F11" s="18" t="s">
        <v>28</v>
      </c>
    </row>
    <row r="12" spans="1:6" ht="12" customHeight="1" x14ac:dyDescent="0.2">
      <c r="A12" s="16" t="s">
        <v>91</v>
      </c>
      <c r="B12" s="16" t="s">
        <v>92</v>
      </c>
    </row>
    <row r="13" spans="1:6" ht="12" customHeight="1" x14ac:dyDescent="0.2">
      <c r="A13" s="3" t="s">
        <v>95</v>
      </c>
      <c r="B13" s="12" t="s">
        <v>96</v>
      </c>
    </row>
    <row r="14" spans="1:6" ht="12" customHeight="1" x14ac:dyDescent="0.2">
      <c r="A14" s="12" t="s">
        <v>99</v>
      </c>
      <c r="B14" s="12" t="s">
        <v>96</v>
      </c>
      <c r="E14" s="17"/>
      <c r="F14" s="17"/>
    </row>
    <row r="15" spans="1:6" ht="12" customHeight="1" x14ac:dyDescent="0.2">
      <c r="A15" s="16" t="s">
        <v>102</v>
      </c>
      <c r="B15" s="16" t="s">
        <v>103</v>
      </c>
      <c r="E15" s="17" t="s">
        <v>5</v>
      </c>
      <c r="F15" s="12" t="s">
        <v>6</v>
      </c>
    </row>
    <row r="16" spans="1:6" ht="12" customHeight="1" x14ac:dyDescent="0.2">
      <c r="A16" s="16" t="s">
        <v>47</v>
      </c>
      <c r="B16" s="16" t="s">
        <v>48</v>
      </c>
      <c r="E16" s="3" t="s">
        <v>16</v>
      </c>
      <c r="F16" s="12" t="s">
        <v>15</v>
      </c>
    </row>
    <row r="17" spans="1:6" ht="12" customHeight="1" x14ac:dyDescent="0.2">
      <c r="A17" s="16" t="s">
        <v>106</v>
      </c>
      <c r="B17" s="31" t="s">
        <v>107</v>
      </c>
      <c r="E17" s="16" t="s">
        <v>47</v>
      </c>
      <c r="F17" s="16" t="s">
        <v>48</v>
      </c>
    </row>
    <row r="18" spans="1:6" ht="12" customHeight="1" x14ac:dyDescent="0.2">
      <c r="A18" s="16" t="s">
        <v>108</v>
      </c>
      <c r="B18" s="16" t="s">
        <v>109</v>
      </c>
      <c r="E18" s="17" t="s">
        <v>25</v>
      </c>
      <c r="F18" s="16" t="s">
        <v>26</v>
      </c>
    </row>
    <row r="19" spans="1:6" ht="12" customHeight="1" x14ac:dyDescent="0.2">
      <c r="A19" s="3" t="s">
        <v>110</v>
      </c>
      <c r="B19" s="12" t="s">
        <v>111</v>
      </c>
      <c r="E19" s="16" t="s">
        <v>45</v>
      </c>
      <c r="F19" s="16" t="s">
        <v>46</v>
      </c>
    </row>
    <row r="20" spans="1:6" ht="12" customHeight="1" x14ac:dyDescent="0.2">
      <c r="A20" s="16" t="s">
        <v>112</v>
      </c>
      <c r="B20" s="16" t="s">
        <v>113</v>
      </c>
      <c r="E20" s="12" t="s">
        <v>57</v>
      </c>
      <c r="F20" s="12" t="s">
        <v>58</v>
      </c>
    </row>
    <row r="21" spans="1:6" ht="12" customHeight="1" x14ac:dyDescent="0.2">
      <c r="A21" s="17" t="s">
        <v>5</v>
      </c>
      <c r="B21" s="12" t="s">
        <v>6</v>
      </c>
      <c r="E21" s="3"/>
      <c r="F21" s="16"/>
    </row>
    <row r="22" spans="1:6" ht="12" customHeight="1" x14ac:dyDescent="0.2">
      <c r="A22" s="17" t="s">
        <v>114</v>
      </c>
      <c r="B22" s="12" t="s">
        <v>115</v>
      </c>
      <c r="E22" s="3"/>
      <c r="F22" s="12"/>
    </row>
    <row r="23" spans="1:6" ht="12" customHeight="1" x14ac:dyDescent="0.2">
      <c r="A23" s="18" t="s">
        <v>54</v>
      </c>
      <c r="B23" s="18" t="s">
        <v>55</v>
      </c>
      <c r="E23" s="17" t="s">
        <v>5</v>
      </c>
      <c r="F23" s="12" t="s">
        <v>6</v>
      </c>
    </row>
    <row r="24" spans="1:6" ht="12" customHeight="1" x14ac:dyDescent="0.2">
      <c r="A24" s="3" t="s">
        <v>116</v>
      </c>
      <c r="B24" s="12" t="s">
        <v>117</v>
      </c>
      <c r="E24" s="12" t="s">
        <v>63</v>
      </c>
      <c r="F24" s="16" t="s">
        <v>64</v>
      </c>
    </row>
    <row r="25" spans="1:6" ht="12" customHeight="1" x14ac:dyDescent="0.2">
      <c r="A25" s="16" t="s">
        <v>118</v>
      </c>
      <c r="B25" s="12" t="s">
        <v>117</v>
      </c>
      <c r="E25" s="3" t="s">
        <v>11</v>
      </c>
      <c r="F25" s="16" t="s">
        <v>12</v>
      </c>
    </row>
    <row r="26" spans="1:6" ht="12" customHeight="1" x14ac:dyDescent="0.2">
      <c r="A26" s="16" t="s">
        <v>119</v>
      </c>
      <c r="B26" s="16" t="s">
        <v>120</v>
      </c>
      <c r="E26" s="3" t="s">
        <v>16</v>
      </c>
      <c r="F26" s="12" t="s">
        <v>15</v>
      </c>
    </row>
    <row r="27" spans="1:6" ht="12" customHeight="1" x14ac:dyDescent="0.2">
      <c r="A27" s="3" t="s">
        <v>121</v>
      </c>
      <c r="B27" s="12" t="s">
        <v>122</v>
      </c>
      <c r="E27" s="16" t="s">
        <v>47</v>
      </c>
      <c r="F27" s="16" t="s">
        <v>48</v>
      </c>
    </row>
    <row r="28" spans="1:6" ht="12" customHeight="1" x14ac:dyDescent="0.2">
      <c r="A28" s="16" t="s">
        <v>123</v>
      </c>
      <c r="B28" s="16" t="s">
        <v>124</v>
      </c>
      <c r="E28" s="17" t="s">
        <v>25</v>
      </c>
      <c r="F28" s="16" t="s">
        <v>26</v>
      </c>
    </row>
    <row r="29" spans="1:6" ht="12" customHeight="1" x14ac:dyDescent="0.2">
      <c r="A29" s="16" t="s">
        <v>125</v>
      </c>
      <c r="B29" s="16" t="s">
        <v>126</v>
      </c>
      <c r="E29" s="12" t="s">
        <v>66</v>
      </c>
      <c r="F29" s="16" t="s">
        <v>67</v>
      </c>
    </row>
    <row r="30" spans="1:6" ht="12" customHeight="1" x14ac:dyDescent="0.2">
      <c r="A30" s="12" t="s">
        <v>63</v>
      </c>
      <c r="B30" s="16" t="s">
        <v>64</v>
      </c>
      <c r="E30" s="16" t="s">
        <v>59</v>
      </c>
      <c r="F30" s="16" t="s">
        <v>60</v>
      </c>
    </row>
    <row r="31" spans="1:6" ht="12" customHeight="1" x14ac:dyDescent="0.2">
      <c r="A31" s="16" t="s">
        <v>127</v>
      </c>
      <c r="B31" s="16" t="s">
        <v>128</v>
      </c>
      <c r="E31" s="34" t="s">
        <v>230</v>
      </c>
      <c r="F31" s="16" t="s">
        <v>229</v>
      </c>
    </row>
    <row r="32" spans="1:6" ht="12" customHeight="1" x14ac:dyDescent="0.2">
      <c r="A32" s="16" t="s">
        <v>129</v>
      </c>
      <c r="B32" s="16" t="s">
        <v>130</v>
      </c>
      <c r="E32" s="3" t="s">
        <v>142</v>
      </c>
      <c r="F32" s="12" t="s">
        <v>143</v>
      </c>
    </row>
    <row r="33" spans="1:6" ht="12" customHeight="1" x14ac:dyDescent="0.2">
      <c r="A33" s="16" t="s">
        <v>131</v>
      </c>
      <c r="B33" s="16" t="s">
        <v>132</v>
      </c>
      <c r="E33" s="18" t="s">
        <v>27</v>
      </c>
      <c r="F33" s="18" t="s">
        <v>28</v>
      </c>
    </row>
    <row r="34" spans="1:6" ht="12" customHeight="1" x14ac:dyDescent="0.2">
      <c r="A34" s="16" t="s">
        <v>86</v>
      </c>
      <c r="B34" s="16" t="s">
        <v>87</v>
      </c>
      <c r="E34" s="16"/>
      <c r="F34" s="16"/>
    </row>
    <row r="35" spans="1:6" ht="12" customHeight="1" x14ac:dyDescent="0.2">
      <c r="A35" s="12" t="s">
        <v>7</v>
      </c>
      <c r="B35" s="12" t="s">
        <v>8</v>
      </c>
      <c r="E35" s="16" t="s">
        <v>53</v>
      </c>
      <c r="F35" s="16" t="s">
        <v>52</v>
      </c>
    </row>
    <row r="36" spans="1:6" ht="12" customHeight="1" x14ac:dyDescent="0.2">
      <c r="A36" s="3" t="s">
        <v>133</v>
      </c>
      <c r="B36" s="12" t="s">
        <v>134</v>
      </c>
      <c r="E36" s="3" t="s">
        <v>11</v>
      </c>
      <c r="F36" s="16" t="s">
        <v>12</v>
      </c>
    </row>
    <row r="37" spans="1:6" ht="12" customHeight="1" x14ac:dyDescent="0.2">
      <c r="A37" s="3" t="s">
        <v>135</v>
      </c>
      <c r="B37" s="12" t="s">
        <v>134</v>
      </c>
      <c r="E37" s="3" t="s">
        <v>186</v>
      </c>
      <c r="F37" s="12" t="s">
        <v>187</v>
      </c>
    </row>
    <row r="38" spans="1:6" ht="12" customHeight="1" x14ac:dyDescent="0.2">
      <c r="A38" s="16" t="s">
        <v>136</v>
      </c>
      <c r="B38" s="16" t="s">
        <v>134</v>
      </c>
      <c r="E38" s="16" t="s">
        <v>47</v>
      </c>
      <c r="F38" s="16" t="s">
        <v>48</v>
      </c>
    </row>
    <row r="39" spans="1:6" ht="12" customHeight="1" x14ac:dyDescent="0.2">
      <c r="A39" s="16" t="s">
        <v>137</v>
      </c>
      <c r="B39" s="16" t="s">
        <v>138</v>
      </c>
      <c r="E39" s="35" t="s">
        <v>232</v>
      </c>
      <c r="F39" s="16" t="s">
        <v>231</v>
      </c>
    </row>
    <row r="40" spans="1:6" ht="12" customHeight="1" x14ac:dyDescent="0.2">
      <c r="A40" s="16" t="s">
        <v>78</v>
      </c>
      <c r="B40" s="16" t="s">
        <v>79</v>
      </c>
      <c r="E40" s="12" t="s">
        <v>66</v>
      </c>
      <c r="F40" s="16" t="s">
        <v>67</v>
      </c>
    </row>
    <row r="41" spans="1:6" ht="12" customHeight="1" x14ac:dyDescent="0.2">
      <c r="A41" s="16" t="s">
        <v>119</v>
      </c>
      <c r="B41" s="16" t="s">
        <v>139</v>
      </c>
      <c r="E41" s="3"/>
      <c r="F41" s="16"/>
    </row>
    <row r="42" spans="1:6" ht="12" customHeight="1" x14ac:dyDescent="0.2">
      <c r="A42" s="16" t="s">
        <v>140</v>
      </c>
      <c r="B42" s="16" t="s">
        <v>141</v>
      </c>
      <c r="E42" s="17"/>
      <c r="F42" s="12"/>
    </row>
    <row r="43" spans="1:6" ht="12" customHeight="1" x14ac:dyDescent="0.2">
      <c r="A43" s="3" t="s">
        <v>142</v>
      </c>
      <c r="B43" s="12" t="s">
        <v>143</v>
      </c>
      <c r="E43" s="3"/>
      <c r="F43" s="16"/>
    </row>
    <row r="44" spans="1:6" ht="12" customHeight="1" x14ac:dyDescent="0.2">
      <c r="A44" s="3" t="s">
        <v>144</v>
      </c>
      <c r="B44" s="12" t="s">
        <v>145</v>
      </c>
      <c r="E44" s="3"/>
      <c r="F44" s="12"/>
    </row>
    <row r="45" spans="1:6" ht="12" customHeight="1" x14ac:dyDescent="0.2">
      <c r="A45" s="3" t="s">
        <v>146</v>
      </c>
      <c r="B45" s="12" t="s">
        <v>147</v>
      </c>
      <c r="E45" s="16"/>
      <c r="F45" s="16"/>
    </row>
    <row r="46" spans="1:6" ht="12" customHeight="1" x14ac:dyDescent="0.2">
      <c r="A46" s="16" t="s">
        <v>148</v>
      </c>
      <c r="B46" s="16" t="s">
        <v>149</v>
      </c>
      <c r="E46" s="17"/>
      <c r="F46" s="16"/>
    </row>
    <row r="47" spans="1:6" ht="12" customHeight="1" x14ac:dyDescent="0.2">
      <c r="A47" s="16" t="s">
        <v>150</v>
      </c>
      <c r="B47" s="16" t="s">
        <v>151</v>
      </c>
      <c r="E47" s="16"/>
      <c r="F47" s="16"/>
    </row>
    <row r="48" spans="1:6" x14ac:dyDescent="0.2">
      <c r="A48" s="17" t="s">
        <v>152</v>
      </c>
      <c r="B48" s="12" t="s">
        <v>153</v>
      </c>
      <c r="E48" s="12"/>
      <c r="F48" s="12"/>
    </row>
    <row r="49" spans="1:6" x14ac:dyDescent="0.2">
      <c r="A49" s="16" t="s">
        <v>154</v>
      </c>
      <c r="B49" s="16" t="s">
        <v>155</v>
      </c>
      <c r="E49" s="16"/>
      <c r="F49" s="16"/>
    </row>
    <row r="50" spans="1:6" x14ac:dyDescent="0.2">
      <c r="A50" s="16" t="s">
        <v>156</v>
      </c>
      <c r="B50" s="16" t="s">
        <v>157</v>
      </c>
      <c r="E50" s="16"/>
      <c r="F50" s="16"/>
    </row>
    <row r="51" spans="1:6" x14ac:dyDescent="0.2">
      <c r="A51" s="35" t="s">
        <v>232</v>
      </c>
      <c r="B51" s="16" t="s">
        <v>231</v>
      </c>
      <c r="E51" s="16"/>
      <c r="F51" s="16"/>
    </row>
    <row r="52" spans="1:6" x14ac:dyDescent="0.2">
      <c r="A52" s="3" t="s">
        <v>158</v>
      </c>
      <c r="B52" s="12" t="s">
        <v>159</v>
      </c>
      <c r="E52" s="3"/>
      <c r="F52" s="3"/>
    </row>
    <row r="53" spans="1:6" x14ac:dyDescent="0.2">
      <c r="A53" s="3" t="s">
        <v>160</v>
      </c>
      <c r="B53" s="12" t="s">
        <v>161</v>
      </c>
      <c r="E53" s="16"/>
      <c r="F53" s="16"/>
    </row>
    <row r="54" spans="1:6" x14ac:dyDescent="0.2">
      <c r="A54" s="16" t="s">
        <v>162</v>
      </c>
      <c r="B54" s="16" t="s">
        <v>163</v>
      </c>
      <c r="E54" s="3"/>
      <c r="F54" s="16"/>
    </row>
    <row r="55" spans="1:6" x14ac:dyDescent="0.2">
      <c r="A55" s="3" t="s">
        <v>9</v>
      </c>
      <c r="B55" s="12" t="s">
        <v>10</v>
      </c>
      <c r="E55" s="3"/>
      <c r="F55" s="12"/>
    </row>
    <row r="56" spans="1:6" x14ac:dyDescent="0.2">
      <c r="A56" s="3" t="s">
        <v>68</v>
      </c>
      <c r="B56" s="12" t="s">
        <v>69</v>
      </c>
      <c r="E56" s="16"/>
      <c r="F56" s="16"/>
    </row>
    <row r="57" spans="1:6" x14ac:dyDescent="0.2">
      <c r="A57" s="3" t="s">
        <v>164</v>
      </c>
      <c r="B57" s="12" t="s">
        <v>165</v>
      </c>
      <c r="E57" s="17"/>
      <c r="F57" s="12"/>
    </row>
    <row r="58" spans="1:6" x14ac:dyDescent="0.2">
      <c r="A58" s="16" t="s">
        <v>166</v>
      </c>
      <c r="B58" s="16" t="s">
        <v>167</v>
      </c>
      <c r="E58" s="18"/>
      <c r="F58" s="18"/>
    </row>
    <row r="59" spans="1:6" x14ac:dyDescent="0.2">
      <c r="A59" s="3" t="s">
        <v>11</v>
      </c>
      <c r="B59" s="16" t="s">
        <v>12</v>
      </c>
      <c r="E59" s="12"/>
      <c r="F59" s="16"/>
    </row>
    <row r="60" spans="1:6" x14ac:dyDescent="0.2">
      <c r="A60" s="3" t="s">
        <v>13</v>
      </c>
      <c r="B60" s="12" t="s">
        <v>14</v>
      </c>
      <c r="E60" s="3"/>
      <c r="F60" s="16"/>
    </row>
    <row r="61" spans="1:6" x14ac:dyDescent="0.2">
      <c r="A61" s="16" t="s">
        <v>168</v>
      </c>
      <c r="B61" s="16" t="s">
        <v>169</v>
      </c>
      <c r="E61" s="3"/>
      <c r="F61" s="12"/>
    </row>
    <row r="62" spans="1:6" x14ac:dyDescent="0.2">
      <c r="A62" s="3" t="s">
        <v>16</v>
      </c>
      <c r="B62" s="12" t="s">
        <v>15</v>
      </c>
      <c r="E62" s="3"/>
      <c r="F62" s="12"/>
    </row>
    <row r="63" spans="1:6" x14ac:dyDescent="0.2">
      <c r="A63" s="16" t="s">
        <v>170</v>
      </c>
      <c r="B63" s="16" t="s">
        <v>171</v>
      </c>
      <c r="E63" s="3"/>
      <c r="F63" s="16"/>
    </row>
    <row r="64" spans="1:6" x14ac:dyDescent="0.2">
      <c r="A64" s="16" t="s">
        <v>59</v>
      </c>
      <c r="B64" s="16" t="s">
        <v>60</v>
      </c>
      <c r="E64" s="16"/>
      <c r="F64" s="29"/>
    </row>
    <row r="65" spans="1:6" x14ac:dyDescent="0.2">
      <c r="A65" s="16" t="s">
        <v>172</v>
      </c>
      <c r="B65" s="16" t="s">
        <v>173</v>
      </c>
      <c r="E65" s="17"/>
      <c r="F65" s="17"/>
    </row>
    <row r="66" spans="1:6" x14ac:dyDescent="0.2">
      <c r="A66" s="16" t="s">
        <v>174</v>
      </c>
      <c r="B66" s="16" t="s">
        <v>175</v>
      </c>
      <c r="E66" s="17"/>
      <c r="F66" s="16"/>
    </row>
    <row r="67" spans="1:6" x14ac:dyDescent="0.2">
      <c r="A67" s="12" t="s">
        <v>57</v>
      </c>
      <c r="B67" s="12" t="s">
        <v>58</v>
      </c>
      <c r="E67" s="3"/>
      <c r="F67" s="12"/>
    </row>
    <row r="68" spans="1:6" x14ac:dyDescent="0.2">
      <c r="A68" s="16" t="s">
        <v>83</v>
      </c>
      <c r="B68" s="16" t="s">
        <v>84</v>
      </c>
      <c r="E68" s="32"/>
      <c r="F68" s="32"/>
    </row>
    <row r="69" spans="1:6" x14ac:dyDescent="0.2">
      <c r="A69" s="16" t="s">
        <v>176</v>
      </c>
      <c r="B69" s="16" t="s">
        <v>177</v>
      </c>
      <c r="E69" s="17"/>
      <c r="F69" s="12"/>
    </row>
    <row r="70" spans="1:6" x14ac:dyDescent="0.2">
      <c r="A70" s="16" t="s">
        <v>178</v>
      </c>
      <c r="B70" s="16" t="s">
        <v>179</v>
      </c>
      <c r="E70" s="3"/>
      <c r="F70" s="16"/>
    </row>
    <row r="71" spans="1:6" x14ac:dyDescent="0.2">
      <c r="A71" s="16" t="s">
        <v>180</v>
      </c>
      <c r="B71" s="16" t="s">
        <v>181</v>
      </c>
      <c r="E71" s="3"/>
      <c r="F71" s="12"/>
    </row>
    <row r="72" spans="1:6" x14ac:dyDescent="0.2">
      <c r="A72" s="16" t="s">
        <v>182</v>
      </c>
      <c r="B72" s="16" t="s">
        <v>183</v>
      </c>
      <c r="E72" s="17"/>
      <c r="F72" s="17"/>
    </row>
    <row r="73" spans="1:6" x14ac:dyDescent="0.2">
      <c r="A73" s="3" t="s">
        <v>89</v>
      </c>
      <c r="B73" s="12" t="s">
        <v>90</v>
      </c>
      <c r="E73" s="16"/>
      <c r="F73" s="16"/>
    </row>
    <row r="74" spans="1:6" x14ac:dyDescent="0.2">
      <c r="A74" s="16" t="s">
        <v>45</v>
      </c>
      <c r="B74" s="16" t="s">
        <v>46</v>
      </c>
      <c r="E74" s="30"/>
      <c r="F74" s="18"/>
    </row>
    <row r="75" spans="1:6" x14ac:dyDescent="0.2">
      <c r="A75" s="16" t="s">
        <v>184</v>
      </c>
      <c r="B75" s="16" t="s">
        <v>185</v>
      </c>
      <c r="E75" s="32"/>
      <c r="F75" s="32"/>
    </row>
    <row r="76" spans="1:6" x14ac:dyDescent="0.2">
      <c r="A76" s="16" t="s">
        <v>93</v>
      </c>
      <c r="B76" s="16" t="s">
        <v>94</v>
      </c>
      <c r="E76" s="32"/>
      <c r="F76" s="32"/>
    </row>
    <row r="77" spans="1:6" x14ac:dyDescent="0.2">
      <c r="A77" s="3" t="s">
        <v>186</v>
      </c>
      <c r="B77" s="12" t="s">
        <v>187</v>
      </c>
      <c r="E77" s="3"/>
      <c r="F77" s="16"/>
    </row>
    <row r="78" spans="1:6" x14ac:dyDescent="0.2">
      <c r="A78" s="16" t="s">
        <v>188</v>
      </c>
      <c r="B78" s="16" t="s">
        <v>189</v>
      </c>
      <c r="E78" s="18"/>
      <c r="F78" s="18"/>
    </row>
    <row r="79" spans="1:6" x14ac:dyDescent="0.2">
      <c r="A79" s="34" t="s">
        <v>230</v>
      </c>
      <c r="B79" s="16" t="s">
        <v>229</v>
      </c>
      <c r="E79" s="18"/>
      <c r="F79" s="18"/>
    </row>
    <row r="80" spans="1:6" x14ac:dyDescent="0.2">
      <c r="A80" s="31" t="s">
        <v>190</v>
      </c>
      <c r="B80" s="31" t="s">
        <v>191</v>
      </c>
      <c r="E80" s="3"/>
      <c r="F80" s="12"/>
    </row>
    <row r="81" spans="1:6" x14ac:dyDescent="0.2">
      <c r="A81" s="12" t="s">
        <v>192</v>
      </c>
      <c r="B81" s="12" t="s">
        <v>193</v>
      </c>
      <c r="E81" s="3"/>
      <c r="F81" s="12"/>
    </row>
    <row r="82" spans="1:6" x14ac:dyDescent="0.2">
      <c r="A82" s="16" t="s">
        <v>194</v>
      </c>
      <c r="B82" s="16" t="s">
        <v>195</v>
      </c>
      <c r="E82" s="3"/>
      <c r="F82" s="16"/>
    </row>
    <row r="83" spans="1:6" x14ac:dyDescent="0.2">
      <c r="A83" s="18" t="s">
        <v>27</v>
      </c>
      <c r="B83" s="18" t="s">
        <v>28</v>
      </c>
      <c r="E83" s="16"/>
      <c r="F83" s="16"/>
    </row>
    <row r="84" spans="1:6" x14ac:dyDescent="0.2">
      <c r="A84" s="16" t="s">
        <v>97</v>
      </c>
      <c r="B84" s="29" t="s">
        <v>98</v>
      </c>
      <c r="E84" s="16"/>
      <c r="F84" s="16"/>
    </row>
    <row r="85" spans="1:6" x14ac:dyDescent="0.2">
      <c r="A85" s="16" t="s">
        <v>196</v>
      </c>
      <c r="B85" s="16" t="s">
        <v>197</v>
      </c>
      <c r="E85" s="17"/>
      <c r="F85" s="17"/>
    </row>
    <row r="86" spans="1:6" x14ac:dyDescent="0.2">
      <c r="A86" s="3" t="s">
        <v>198</v>
      </c>
      <c r="B86" s="12" t="s">
        <v>199</v>
      </c>
      <c r="E86" s="3"/>
      <c r="F86" s="12"/>
    </row>
    <row r="87" spans="1:6" x14ac:dyDescent="0.2">
      <c r="A87" s="3" t="s">
        <v>200</v>
      </c>
      <c r="B87" s="12" t="s">
        <v>201</v>
      </c>
      <c r="E87" s="17"/>
      <c r="F87" s="16"/>
    </row>
    <row r="88" spans="1:6" x14ac:dyDescent="0.2">
      <c r="A88" s="16" t="s">
        <v>202</v>
      </c>
      <c r="B88" s="16" t="s">
        <v>203</v>
      </c>
      <c r="E88" s="3"/>
      <c r="F88" s="12"/>
    </row>
    <row r="89" spans="1:6" x14ac:dyDescent="0.2">
      <c r="A89" s="17" t="s">
        <v>100</v>
      </c>
      <c r="B89" s="17" t="s">
        <v>101</v>
      </c>
      <c r="E89" s="3"/>
      <c r="F89" s="12"/>
    </row>
    <row r="90" spans="1:6" x14ac:dyDescent="0.2">
      <c r="A90" s="17" t="s">
        <v>204</v>
      </c>
      <c r="B90" s="17" t="s">
        <v>205</v>
      </c>
      <c r="E90" s="12"/>
      <c r="F90" s="12"/>
    </row>
    <row r="91" spans="1:6" x14ac:dyDescent="0.2">
      <c r="A91" s="17" t="s">
        <v>206</v>
      </c>
      <c r="B91" s="17" t="s">
        <v>207</v>
      </c>
      <c r="E91" s="17"/>
      <c r="F91" s="16"/>
    </row>
    <row r="92" spans="1:6" x14ac:dyDescent="0.2">
      <c r="A92" s="16" t="s">
        <v>208</v>
      </c>
      <c r="B92" s="16" t="s">
        <v>209</v>
      </c>
      <c r="E92" s="3"/>
      <c r="F92" s="16"/>
    </row>
    <row r="93" spans="1:6" x14ac:dyDescent="0.2">
      <c r="A93" s="17" t="s">
        <v>25</v>
      </c>
      <c r="B93" s="16" t="s">
        <v>26</v>
      </c>
      <c r="E93" s="3"/>
      <c r="F93" s="16"/>
    </row>
    <row r="94" spans="1:6" x14ac:dyDescent="0.2">
      <c r="A94" s="30" t="s">
        <v>210</v>
      </c>
      <c r="B94" s="18" t="s">
        <v>211</v>
      </c>
      <c r="E94" s="3"/>
      <c r="F94" s="12"/>
    </row>
    <row r="95" spans="1:6" x14ac:dyDescent="0.2">
      <c r="A95" s="30" t="s">
        <v>104</v>
      </c>
      <c r="B95" s="18" t="s">
        <v>105</v>
      </c>
      <c r="E95" s="32"/>
      <c r="F95" s="32"/>
    </row>
    <row r="96" spans="1:6" x14ac:dyDescent="0.2">
      <c r="A96" s="3" t="s">
        <v>212</v>
      </c>
      <c r="B96" s="16" t="s">
        <v>213</v>
      </c>
      <c r="E96" s="32"/>
      <c r="F96" s="32"/>
    </row>
    <row r="97" spans="1:6" x14ac:dyDescent="0.2">
      <c r="A97" s="28" t="s">
        <v>214</v>
      </c>
      <c r="B97" s="29" t="s">
        <v>215</v>
      </c>
      <c r="E97" s="32"/>
      <c r="F97" s="32"/>
    </row>
    <row r="98" spans="1:6" x14ac:dyDescent="0.2">
      <c r="A98" s="28" t="s">
        <v>216</v>
      </c>
      <c r="B98" s="29" t="s">
        <v>217</v>
      </c>
      <c r="E98" s="32"/>
      <c r="F98" s="32"/>
    </row>
    <row r="99" spans="1:6" x14ac:dyDescent="0.2">
      <c r="A99" s="3" t="s">
        <v>218</v>
      </c>
      <c r="B99" s="3" t="s">
        <v>219</v>
      </c>
      <c r="E99" s="32"/>
      <c r="F99" s="32"/>
    </row>
    <row r="100" spans="1:6" x14ac:dyDescent="0.2">
      <c r="A100" s="3" t="s">
        <v>220</v>
      </c>
      <c r="B100" s="12" t="s">
        <v>221</v>
      </c>
      <c r="E100" s="32"/>
      <c r="F100" s="32"/>
    </row>
    <row r="101" spans="1:6" x14ac:dyDescent="0.2">
      <c r="A101" s="3" t="s">
        <v>222</v>
      </c>
      <c r="B101" s="3" t="s">
        <v>223</v>
      </c>
      <c r="E101" s="32"/>
      <c r="F101" s="32"/>
    </row>
    <row r="102" spans="1:6" x14ac:dyDescent="0.2">
      <c r="A102" s="33" t="s">
        <v>224</v>
      </c>
      <c r="B102" s="33" t="s">
        <v>225</v>
      </c>
      <c r="E102" s="32"/>
      <c r="F102" s="32"/>
    </row>
    <row r="103" spans="1:6" x14ac:dyDescent="0.2">
      <c r="E103" s="32"/>
      <c r="F103" s="32"/>
    </row>
    <row r="104" spans="1:6" x14ac:dyDescent="0.2">
      <c r="E104" s="32"/>
      <c r="F104" s="32"/>
    </row>
    <row r="105" spans="1:6" x14ac:dyDescent="0.2">
      <c r="E105" s="32"/>
      <c r="F105" s="32"/>
    </row>
    <row r="106" spans="1:6" x14ac:dyDescent="0.2">
      <c r="E106" s="32"/>
      <c r="F106" s="32"/>
    </row>
    <row r="107" spans="1:6" x14ac:dyDescent="0.2">
      <c r="E107" s="32"/>
      <c r="F107" s="32"/>
    </row>
    <row r="108" spans="1:6" x14ac:dyDescent="0.2">
      <c r="E108" s="32"/>
      <c r="F108" s="32"/>
    </row>
    <row r="109" spans="1:6" x14ac:dyDescent="0.2">
      <c r="E109" s="32"/>
      <c r="F109" s="32"/>
    </row>
    <row r="110" spans="1:6" x14ac:dyDescent="0.2">
      <c r="E110" s="32"/>
      <c r="F110" s="32"/>
    </row>
  </sheetData>
  <autoFilter ref="A1:B99">
    <sortState ref="A2:B100">
      <sortCondition ref="B1:B97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Y281"/>
  <sheetViews>
    <sheetView tabSelected="1" zoomScale="70" zoomScaleNormal="70" zoomScaleSheetLayoutView="40" workbookViewId="0">
      <pane ySplit="1" topLeftCell="A2" activePane="bottomLeft" state="frozen"/>
      <selection pane="bottomLeft" activeCell="C10" sqref="C10"/>
    </sheetView>
  </sheetViews>
  <sheetFormatPr defaultRowHeight="14.25" x14ac:dyDescent="0.2"/>
  <cols>
    <col min="1" max="1" width="26.140625" style="46" customWidth="1"/>
    <col min="2" max="2" width="26.28515625" style="46" customWidth="1"/>
    <col min="3" max="3" width="26.140625" style="46" customWidth="1"/>
    <col min="4" max="4" width="26.140625" style="78" customWidth="1"/>
    <col min="5" max="15" width="26.140625" style="46" customWidth="1"/>
    <col min="16" max="16" width="26.140625" style="78" customWidth="1"/>
    <col min="17" max="19" width="26.140625" style="46" customWidth="1"/>
    <col min="20" max="20" width="26.140625" style="78" customWidth="1"/>
    <col min="21" max="35" width="26.140625" style="46" customWidth="1"/>
    <col min="36" max="36" width="26.140625" style="78" customWidth="1"/>
    <col min="37" max="39" width="26.140625" style="46" customWidth="1"/>
    <col min="40" max="40" width="26.140625" style="78" customWidth="1"/>
    <col min="41" max="43" width="26.140625" style="46" customWidth="1"/>
    <col min="44" max="44" width="26.140625" style="78" customWidth="1"/>
    <col min="45" max="16384" width="9.140625" style="2"/>
  </cols>
  <sheetData>
    <row r="1" spans="1:44" ht="47.25" customHeight="1" x14ac:dyDescent="0.2">
      <c r="A1" s="188" t="s">
        <v>238</v>
      </c>
      <c r="B1" s="189"/>
      <c r="C1" s="189"/>
      <c r="D1" s="190"/>
      <c r="E1" s="188" t="s">
        <v>233</v>
      </c>
      <c r="F1" s="189"/>
      <c r="G1" s="189"/>
      <c r="H1" s="189"/>
      <c r="I1" s="188" t="s">
        <v>234</v>
      </c>
      <c r="J1" s="189"/>
      <c r="K1" s="189"/>
      <c r="L1" s="190"/>
      <c r="M1" s="189" t="s">
        <v>241</v>
      </c>
      <c r="N1" s="189"/>
      <c r="O1" s="189"/>
      <c r="P1" s="189"/>
      <c r="Q1" s="189" t="s">
        <v>242</v>
      </c>
      <c r="R1" s="189"/>
      <c r="S1" s="189"/>
      <c r="T1" s="189"/>
      <c r="U1" s="188" t="s">
        <v>235</v>
      </c>
      <c r="V1" s="189"/>
      <c r="W1" s="189"/>
      <c r="X1" s="190"/>
      <c r="Y1" s="189" t="s">
        <v>236</v>
      </c>
      <c r="Z1" s="189"/>
      <c r="AA1" s="189"/>
      <c r="AB1" s="189"/>
      <c r="AC1" s="188" t="s">
        <v>237</v>
      </c>
      <c r="AD1" s="189"/>
      <c r="AE1" s="189"/>
      <c r="AF1" s="190"/>
      <c r="AG1" s="189" t="s">
        <v>248</v>
      </c>
      <c r="AH1" s="189"/>
      <c r="AI1" s="189"/>
      <c r="AJ1" s="190"/>
      <c r="AK1" s="189" t="s">
        <v>249</v>
      </c>
      <c r="AL1" s="189"/>
      <c r="AM1" s="189"/>
      <c r="AN1" s="190"/>
      <c r="AO1" s="189" t="s">
        <v>250</v>
      </c>
      <c r="AP1" s="189"/>
      <c r="AQ1" s="189"/>
      <c r="AR1" s="190"/>
    </row>
    <row r="2" spans="1:44" s="154" customFormat="1" ht="30.75" customHeight="1" thickBot="1" x14ac:dyDescent="0.25">
      <c r="A2" s="191" t="s">
        <v>0</v>
      </c>
      <c r="B2" s="192"/>
      <c r="C2" s="151" t="s">
        <v>29</v>
      </c>
      <c r="D2" s="152" t="s">
        <v>30</v>
      </c>
      <c r="E2" s="193" t="s">
        <v>0</v>
      </c>
      <c r="F2" s="192"/>
      <c r="G2" s="151" t="s">
        <v>29</v>
      </c>
      <c r="H2" s="153" t="s">
        <v>30</v>
      </c>
      <c r="I2" s="191" t="s">
        <v>0</v>
      </c>
      <c r="J2" s="192"/>
      <c r="K2" s="151" t="s">
        <v>29</v>
      </c>
      <c r="L2" s="152" t="s">
        <v>30</v>
      </c>
      <c r="M2" s="194" t="s">
        <v>0</v>
      </c>
      <c r="N2" s="195"/>
      <c r="O2" s="151" t="s">
        <v>29</v>
      </c>
      <c r="P2" s="153" t="s">
        <v>30</v>
      </c>
      <c r="Q2" s="194" t="s">
        <v>0</v>
      </c>
      <c r="R2" s="195"/>
      <c r="S2" s="151" t="s">
        <v>29</v>
      </c>
      <c r="T2" s="153" t="s">
        <v>30</v>
      </c>
      <c r="U2" s="191" t="s">
        <v>0</v>
      </c>
      <c r="V2" s="192"/>
      <c r="W2" s="151" t="s">
        <v>29</v>
      </c>
      <c r="X2" s="152" t="s">
        <v>30</v>
      </c>
      <c r="Y2" s="193" t="s">
        <v>0</v>
      </c>
      <c r="Z2" s="192"/>
      <c r="AA2" s="151" t="s">
        <v>29</v>
      </c>
      <c r="AB2" s="153" t="s">
        <v>30</v>
      </c>
      <c r="AC2" s="191" t="s">
        <v>0</v>
      </c>
      <c r="AD2" s="192"/>
      <c r="AE2" s="151" t="s">
        <v>29</v>
      </c>
      <c r="AF2" s="152" t="s">
        <v>30</v>
      </c>
      <c r="AG2" s="193" t="s">
        <v>0</v>
      </c>
      <c r="AH2" s="192"/>
      <c r="AI2" s="151" t="s">
        <v>29</v>
      </c>
      <c r="AJ2" s="152" t="s">
        <v>30</v>
      </c>
      <c r="AK2" s="193" t="s">
        <v>0</v>
      </c>
      <c r="AL2" s="192"/>
      <c r="AM2" s="151" t="s">
        <v>29</v>
      </c>
      <c r="AN2" s="152" t="s">
        <v>30</v>
      </c>
      <c r="AO2" s="193" t="s">
        <v>0</v>
      </c>
      <c r="AP2" s="192"/>
      <c r="AQ2" s="151" t="s">
        <v>29</v>
      </c>
      <c r="AR2" s="152" t="s">
        <v>30</v>
      </c>
    </row>
    <row r="3" spans="1:44" s="161" customFormat="1" ht="30.75" customHeight="1" thickTop="1" thickBot="1" x14ac:dyDescent="0.3">
      <c r="A3" s="155" t="s">
        <v>31</v>
      </c>
      <c r="B3" s="156" t="s">
        <v>32</v>
      </c>
      <c r="C3" s="157" t="s">
        <v>1</v>
      </c>
      <c r="D3" s="158" t="s">
        <v>3</v>
      </c>
      <c r="E3" s="159" t="s">
        <v>31</v>
      </c>
      <c r="F3" s="156" t="s">
        <v>32</v>
      </c>
      <c r="G3" s="157" t="s">
        <v>1</v>
      </c>
      <c r="H3" s="160" t="s">
        <v>3</v>
      </c>
      <c r="I3" s="155" t="s">
        <v>31</v>
      </c>
      <c r="J3" s="156" t="s">
        <v>32</v>
      </c>
      <c r="K3" s="157" t="s">
        <v>1</v>
      </c>
      <c r="L3" s="158" t="s">
        <v>3</v>
      </c>
      <c r="M3" s="159" t="s">
        <v>31</v>
      </c>
      <c r="N3" s="156" t="s">
        <v>32</v>
      </c>
      <c r="O3" s="157" t="s">
        <v>1</v>
      </c>
      <c r="P3" s="160" t="s">
        <v>3</v>
      </c>
      <c r="Q3" s="159" t="s">
        <v>31</v>
      </c>
      <c r="R3" s="156" t="s">
        <v>32</v>
      </c>
      <c r="S3" s="157" t="s">
        <v>1</v>
      </c>
      <c r="T3" s="160" t="s">
        <v>3</v>
      </c>
      <c r="U3" s="155" t="s">
        <v>31</v>
      </c>
      <c r="V3" s="156" t="s">
        <v>32</v>
      </c>
      <c r="W3" s="157" t="s">
        <v>1</v>
      </c>
      <c r="X3" s="158" t="s">
        <v>3</v>
      </c>
      <c r="Y3" s="159" t="s">
        <v>31</v>
      </c>
      <c r="Z3" s="156" t="s">
        <v>32</v>
      </c>
      <c r="AA3" s="157" t="s">
        <v>1</v>
      </c>
      <c r="AB3" s="160" t="s">
        <v>3</v>
      </c>
      <c r="AC3" s="155" t="s">
        <v>31</v>
      </c>
      <c r="AD3" s="156" t="s">
        <v>32</v>
      </c>
      <c r="AE3" s="157" t="s">
        <v>1</v>
      </c>
      <c r="AF3" s="158" t="s">
        <v>3</v>
      </c>
      <c r="AG3" s="159" t="s">
        <v>31</v>
      </c>
      <c r="AH3" s="156" t="s">
        <v>32</v>
      </c>
      <c r="AI3" s="157" t="s">
        <v>1</v>
      </c>
      <c r="AJ3" s="158" t="s">
        <v>3</v>
      </c>
      <c r="AK3" s="159" t="s">
        <v>31</v>
      </c>
      <c r="AL3" s="156" t="s">
        <v>32</v>
      </c>
      <c r="AM3" s="157" t="s">
        <v>1</v>
      </c>
      <c r="AN3" s="158" t="s">
        <v>3</v>
      </c>
      <c r="AO3" s="159" t="s">
        <v>31</v>
      </c>
      <c r="AP3" s="156" t="s">
        <v>32</v>
      </c>
      <c r="AQ3" s="157" t="s">
        <v>1</v>
      </c>
      <c r="AR3" s="158" t="s">
        <v>3</v>
      </c>
    </row>
    <row r="4" spans="1:44" s="140" customFormat="1" ht="22.5" customHeight="1" x14ac:dyDescent="0.25">
      <c r="A4" s="142" t="s">
        <v>4</v>
      </c>
      <c r="B4" s="143" t="s">
        <v>281</v>
      </c>
      <c r="C4" s="171" t="s">
        <v>17</v>
      </c>
      <c r="D4" s="172"/>
      <c r="E4" s="144" t="s">
        <v>4</v>
      </c>
      <c r="F4" s="143" t="s">
        <v>281</v>
      </c>
      <c r="G4" s="171" t="s">
        <v>17</v>
      </c>
      <c r="H4" s="185"/>
      <c r="I4" s="142" t="s">
        <v>4</v>
      </c>
      <c r="J4" s="143" t="s">
        <v>281</v>
      </c>
      <c r="K4" s="171" t="s">
        <v>17</v>
      </c>
      <c r="L4" s="172"/>
      <c r="M4" s="144" t="s">
        <v>4</v>
      </c>
      <c r="N4" s="143" t="s">
        <v>281</v>
      </c>
      <c r="O4" s="171" t="s">
        <v>17</v>
      </c>
      <c r="P4" s="185"/>
      <c r="Q4" s="144" t="s">
        <v>4</v>
      </c>
      <c r="R4" s="143" t="s">
        <v>281</v>
      </c>
      <c r="S4" s="171" t="s">
        <v>17</v>
      </c>
      <c r="T4" s="185"/>
      <c r="U4" s="142" t="s">
        <v>4</v>
      </c>
      <c r="V4" s="143" t="s">
        <v>281</v>
      </c>
      <c r="W4" s="171" t="s">
        <v>17</v>
      </c>
      <c r="X4" s="172"/>
      <c r="Y4" s="144" t="s">
        <v>4</v>
      </c>
      <c r="Z4" s="143" t="s">
        <v>281</v>
      </c>
      <c r="AA4" s="171" t="s">
        <v>17</v>
      </c>
      <c r="AB4" s="185"/>
      <c r="AC4" s="142" t="s">
        <v>4</v>
      </c>
      <c r="AD4" s="143" t="s">
        <v>281</v>
      </c>
      <c r="AE4" s="171" t="s">
        <v>17</v>
      </c>
      <c r="AF4" s="172"/>
      <c r="AG4" s="144" t="s">
        <v>4</v>
      </c>
      <c r="AH4" s="143" t="s">
        <v>281</v>
      </c>
      <c r="AI4" s="171" t="s">
        <v>17</v>
      </c>
      <c r="AJ4" s="172"/>
      <c r="AK4" s="144" t="s">
        <v>4</v>
      </c>
      <c r="AL4" s="143" t="s">
        <v>281</v>
      </c>
      <c r="AM4" s="171" t="s">
        <v>17</v>
      </c>
      <c r="AN4" s="172"/>
      <c r="AO4" s="144" t="s">
        <v>4</v>
      </c>
      <c r="AP4" s="143" t="s">
        <v>281</v>
      </c>
      <c r="AQ4" s="171" t="s">
        <v>17</v>
      </c>
      <c r="AR4" s="172"/>
    </row>
    <row r="5" spans="1:44" s="43" customFormat="1" ht="15" customHeight="1" x14ac:dyDescent="0.25">
      <c r="A5" s="39" t="s">
        <v>5</v>
      </c>
      <c r="B5" s="40" t="s">
        <v>243</v>
      </c>
      <c r="C5" s="40">
        <v>29</v>
      </c>
      <c r="D5" s="182"/>
      <c r="E5" s="40" t="s">
        <v>5</v>
      </c>
      <c r="F5" s="40" t="s">
        <v>243</v>
      </c>
      <c r="G5" s="41">
        <v>29</v>
      </c>
      <c r="H5" s="182"/>
      <c r="I5" s="42" t="s">
        <v>5</v>
      </c>
      <c r="J5" s="40" t="s">
        <v>243</v>
      </c>
      <c r="K5" s="41">
        <v>29</v>
      </c>
      <c r="L5" s="182"/>
      <c r="M5" s="42" t="s">
        <v>5</v>
      </c>
      <c r="N5" s="40" t="s">
        <v>243</v>
      </c>
      <c r="O5" s="41">
        <v>29</v>
      </c>
      <c r="P5" s="182"/>
      <c r="Q5" s="42" t="s">
        <v>5</v>
      </c>
      <c r="R5" s="40" t="s">
        <v>243</v>
      </c>
      <c r="S5" s="41">
        <v>29</v>
      </c>
      <c r="T5" s="182"/>
      <c r="U5" s="42" t="s">
        <v>5</v>
      </c>
      <c r="V5" s="40" t="s">
        <v>243</v>
      </c>
      <c r="W5" s="41">
        <v>29</v>
      </c>
      <c r="X5" s="182"/>
      <c r="Y5" s="42" t="s">
        <v>5</v>
      </c>
      <c r="Z5" s="40" t="s">
        <v>243</v>
      </c>
      <c r="AA5" s="41">
        <v>29</v>
      </c>
      <c r="AB5" s="173"/>
      <c r="AC5" s="42" t="s">
        <v>5</v>
      </c>
      <c r="AD5" s="40" t="s">
        <v>243</v>
      </c>
      <c r="AE5" s="41">
        <v>29</v>
      </c>
      <c r="AF5" s="173"/>
      <c r="AG5" s="42" t="s">
        <v>5</v>
      </c>
      <c r="AH5" s="40" t="s">
        <v>243</v>
      </c>
      <c r="AI5" s="41">
        <v>29</v>
      </c>
      <c r="AJ5" s="173"/>
      <c r="AK5" s="42" t="s">
        <v>5</v>
      </c>
      <c r="AL5" s="40" t="s">
        <v>243</v>
      </c>
      <c r="AM5" s="41">
        <v>29</v>
      </c>
      <c r="AN5" s="173"/>
      <c r="AO5" s="42" t="s">
        <v>5</v>
      </c>
      <c r="AP5" s="40" t="s">
        <v>243</v>
      </c>
      <c r="AQ5" s="41">
        <v>29</v>
      </c>
      <c r="AR5" s="173"/>
    </row>
    <row r="6" spans="1:44" s="43" customFormat="1" ht="15" customHeight="1" x14ac:dyDescent="0.25">
      <c r="A6" s="39" t="s">
        <v>63</v>
      </c>
      <c r="B6" s="40" t="s">
        <v>244</v>
      </c>
      <c r="C6" s="40">
        <v>5</v>
      </c>
      <c r="D6" s="182"/>
      <c r="E6" s="40" t="s">
        <v>63</v>
      </c>
      <c r="F6" s="40" t="s">
        <v>244</v>
      </c>
      <c r="G6" s="41">
        <v>5</v>
      </c>
      <c r="H6" s="182"/>
      <c r="I6" s="44" t="s">
        <v>63</v>
      </c>
      <c r="J6" s="40" t="s">
        <v>244</v>
      </c>
      <c r="K6" s="41">
        <v>5</v>
      </c>
      <c r="L6" s="182"/>
      <c r="M6" s="44" t="s">
        <v>63</v>
      </c>
      <c r="N6" s="40" t="s">
        <v>244</v>
      </c>
      <c r="O6" s="41">
        <v>5</v>
      </c>
      <c r="P6" s="182"/>
      <c r="Q6" s="44" t="s">
        <v>63</v>
      </c>
      <c r="R6" s="40" t="s">
        <v>244</v>
      </c>
      <c r="S6" s="41">
        <v>5</v>
      </c>
      <c r="T6" s="182"/>
      <c r="U6" s="44" t="s">
        <v>63</v>
      </c>
      <c r="V6" s="40" t="s">
        <v>244</v>
      </c>
      <c r="W6" s="41">
        <v>5</v>
      </c>
      <c r="X6" s="182"/>
      <c r="Y6" s="44" t="s">
        <v>63</v>
      </c>
      <c r="Z6" s="40" t="s">
        <v>244</v>
      </c>
      <c r="AA6" s="41">
        <v>5</v>
      </c>
      <c r="AB6" s="173"/>
      <c r="AC6" s="44" t="s">
        <v>63</v>
      </c>
      <c r="AD6" s="40" t="s">
        <v>244</v>
      </c>
      <c r="AE6" s="41">
        <v>5</v>
      </c>
      <c r="AF6" s="173"/>
      <c r="AG6" s="44" t="s">
        <v>63</v>
      </c>
      <c r="AH6" s="40" t="s">
        <v>244</v>
      </c>
      <c r="AI6" s="41">
        <v>5</v>
      </c>
      <c r="AJ6" s="173"/>
      <c r="AK6" s="44" t="s">
        <v>63</v>
      </c>
      <c r="AL6" s="40" t="s">
        <v>244</v>
      </c>
      <c r="AM6" s="41">
        <v>5</v>
      </c>
      <c r="AN6" s="173"/>
      <c r="AO6" s="44" t="s">
        <v>63</v>
      </c>
      <c r="AP6" s="40" t="s">
        <v>244</v>
      </c>
      <c r="AQ6" s="41">
        <v>5</v>
      </c>
      <c r="AR6" s="173"/>
    </row>
    <row r="7" spans="1:44" s="43" customFormat="1" ht="15" customHeight="1" x14ac:dyDescent="0.25">
      <c r="A7" s="39" t="s">
        <v>9</v>
      </c>
      <c r="B7" s="40" t="s">
        <v>10</v>
      </c>
      <c r="C7" s="40">
        <v>20</v>
      </c>
      <c r="D7" s="182"/>
      <c r="E7" s="40" t="s">
        <v>9</v>
      </c>
      <c r="F7" s="40" t="s">
        <v>10</v>
      </c>
      <c r="G7" s="41">
        <v>20</v>
      </c>
      <c r="H7" s="182"/>
      <c r="I7" s="44" t="s">
        <v>9</v>
      </c>
      <c r="J7" s="40" t="s">
        <v>10</v>
      </c>
      <c r="K7" s="41">
        <v>20</v>
      </c>
      <c r="L7" s="182"/>
      <c r="M7" s="44" t="s">
        <v>9</v>
      </c>
      <c r="N7" s="40" t="s">
        <v>10</v>
      </c>
      <c r="O7" s="41">
        <v>20</v>
      </c>
      <c r="P7" s="182"/>
      <c r="Q7" s="44" t="s">
        <v>9</v>
      </c>
      <c r="R7" s="40" t="s">
        <v>10</v>
      </c>
      <c r="S7" s="41">
        <v>20</v>
      </c>
      <c r="T7" s="182"/>
      <c r="U7" s="44" t="s">
        <v>9</v>
      </c>
      <c r="V7" s="40" t="s">
        <v>10</v>
      </c>
      <c r="W7" s="41">
        <v>20</v>
      </c>
      <c r="X7" s="182"/>
      <c r="Y7" s="44" t="s">
        <v>9</v>
      </c>
      <c r="Z7" s="40" t="s">
        <v>10</v>
      </c>
      <c r="AA7" s="41">
        <v>20</v>
      </c>
      <c r="AB7" s="173"/>
      <c r="AC7" s="44" t="s">
        <v>9</v>
      </c>
      <c r="AD7" s="40" t="s">
        <v>10</v>
      </c>
      <c r="AE7" s="41">
        <v>20</v>
      </c>
      <c r="AF7" s="173"/>
      <c r="AG7" s="44" t="s">
        <v>9</v>
      </c>
      <c r="AH7" s="40" t="s">
        <v>10</v>
      </c>
      <c r="AI7" s="41">
        <v>20</v>
      </c>
      <c r="AJ7" s="173"/>
      <c r="AK7" s="44" t="s">
        <v>9</v>
      </c>
      <c r="AL7" s="40" t="s">
        <v>10</v>
      </c>
      <c r="AM7" s="41">
        <v>20</v>
      </c>
      <c r="AN7" s="173"/>
      <c r="AO7" s="44" t="s">
        <v>9</v>
      </c>
      <c r="AP7" s="40" t="s">
        <v>10</v>
      </c>
      <c r="AQ7" s="41">
        <v>20</v>
      </c>
      <c r="AR7" s="173"/>
    </row>
    <row r="8" spans="1:44" s="43" customFormat="1" ht="15" customHeight="1" x14ac:dyDescent="0.25">
      <c r="A8" s="39" t="s">
        <v>11</v>
      </c>
      <c r="B8" s="40" t="s">
        <v>12</v>
      </c>
      <c r="C8" s="40">
        <v>30</v>
      </c>
      <c r="D8" s="182"/>
      <c r="E8" s="40" t="s">
        <v>11</v>
      </c>
      <c r="F8" s="40" t="s">
        <v>12</v>
      </c>
      <c r="G8" s="41">
        <v>30</v>
      </c>
      <c r="H8" s="182"/>
      <c r="I8" s="42" t="s">
        <v>11</v>
      </c>
      <c r="J8" s="40" t="s">
        <v>12</v>
      </c>
      <c r="K8" s="41">
        <v>30</v>
      </c>
      <c r="L8" s="182"/>
      <c r="M8" s="42" t="s">
        <v>11</v>
      </c>
      <c r="N8" s="40" t="s">
        <v>12</v>
      </c>
      <c r="O8" s="41">
        <v>30</v>
      </c>
      <c r="P8" s="182"/>
      <c r="Q8" s="42" t="s">
        <v>11</v>
      </c>
      <c r="R8" s="40" t="s">
        <v>12</v>
      </c>
      <c r="S8" s="41">
        <v>30</v>
      </c>
      <c r="T8" s="182"/>
      <c r="U8" s="42" t="s">
        <v>11</v>
      </c>
      <c r="V8" s="40" t="s">
        <v>12</v>
      </c>
      <c r="W8" s="41">
        <v>30</v>
      </c>
      <c r="X8" s="182"/>
      <c r="Y8" s="42" t="s">
        <v>11</v>
      </c>
      <c r="Z8" s="40" t="s">
        <v>12</v>
      </c>
      <c r="AA8" s="41">
        <v>30</v>
      </c>
      <c r="AB8" s="173"/>
      <c r="AC8" s="42" t="s">
        <v>11</v>
      </c>
      <c r="AD8" s="40" t="s">
        <v>12</v>
      </c>
      <c r="AE8" s="41">
        <v>30</v>
      </c>
      <c r="AF8" s="173"/>
      <c r="AG8" s="42" t="s">
        <v>11</v>
      </c>
      <c r="AH8" s="40" t="s">
        <v>12</v>
      </c>
      <c r="AI8" s="41">
        <v>30</v>
      </c>
      <c r="AJ8" s="173"/>
      <c r="AK8" s="42" t="s">
        <v>11</v>
      </c>
      <c r="AL8" s="40" t="s">
        <v>12</v>
      </c>
      <c r="AM8" s="41">
        <v>30</v>
      </c>
      <c r="AN8" s="173"/>
      <c r="AO8" s="42" t="s">
        <v>11</v>
      </c>
      <c r="AP8" s="40" t="s">
        <v>12</v>
      </c>
      <c r="AQ8" s="41">
        <v>30</v>
      </c>
      <c r="AR8" s="173"/>
    </row>
    <row r="9" spans="1:44" s="43" customFormat="1" ht="15" customHeight="1" x14ac:dyDescent="0.25">
      <c r="A9" s="39" t="s">
        <v>25</v>
      </c>
      <c r="B9" s="40" t="s">
        <v>276</v>
      </c>
      <c r="C9" s="40">
        <v>11</v>
      </c>
      <c r="D9" s="182"/>
      <c r="E9" s="40" t="s">
        <v>25</v>
      </c>
      <c r="F9" s="40" t="s">
        <v>276</v>
      </c>
      <c r="G9" s="41">
        <v>11</v>
      </c>
      <c r="H9" s="182"/>
      <c r="I9" s="42" t="s">
        <v>25</v>
      </c>
      <c r="J9" s="40" t="s">
        <v>276</v>
      </c>
      <c r="K9" s="41">
        <v>11</v>
      </c>
      <c r="L9" s="182"/>
      <c r="M9" s="42" t="s">
        <v>25</v>
      </c>
      <c r="N9" s="40" t="s">
        <v>276</v>
      </c>
      <c r="O9" s="41">
        <v>11</v>
      </c>
      <c r="P9" s="182"/>
      <c r="Q9" s="42" t="s">
        <v>25</v>
      </c>
      <c r="R9" s="40" t="s">
        <v>276</v>
      </c>
      <c r="S9" s="41">
        <v>11</v>
      </c>
      <c r="T9" s="182"/>
      <c r="U9" s="42" t="s">
        <v>25</v>
      </c>
      <c r="V9" s="40" t="s">
        <v>276</v>
      </c>
      <c r="W9" s="41">
        <v>11</v>
      </c>
      <c r="X9" s="182"/>
      <c r="Y9" s="42" t="s">
        <v>25</v>
      </c>
      <c r="Z9" s="40" t="s">
        <v>276</v>
      </c>
      <c r="AA9" s="41">
        <v>11</v>
      </c>
      <c r="AB9" s="173"/>
      <c r="AC9" s="42" t="s">
        <v>25</v>
      </c>
      <c r="AD9" s="40" t="s">
        <v>276</v>
      </c>
      <c r="AE9" s="41">
        <v>11</v>
      </c>
      <c r="AF9" s="173"/>
      <c r="AG9" s="42" t="s">
        <v>25</v>
      </c>
      <c r="AH9" s="40" t="s">
        <v>276</v>
      </c>
      <c r="AI9" s="41">
        <v>11</v>
      </c>
      <c r="AJ9" s="173"/>
      <c r="AK9" s="42" t="s">
        <v>25</v>
      </c>
      <c r="AL9" s="40" t="s">
        <v>276</v>
      </c>
      <c r="AM9" s="41">
        <v>11</v>
      </c>
      <c r="AN9" s="173"/>
      <c r="AO9" s="42" t="s">
        <v>25</v>
      </c>
      <c r="AP9" s="40" t="s">
        <v>276</v>
      </c>
      <c r="AQ9" s="41">
        <v>11</v>
      </c>
      <c r="AR9" s="173"/>
    </row>
    <row r="10" spans="1:44" s="43" customFormat="1" ht="15" customHeight="1" x14ac:dyDescent="0.25">
      <c r="A10" s="39" t="s">
        <v>158</v>
      </c>
      <c r="B10" s="40" t="s">
        <v>245</v>
      </c>
      <c r="C10" s="40">
        <v>10</v>
      </c>
      <c r="D10" s="182"/>
      <c r="E10" s="40" t="s">
        <v>158</v>
      </c>
      <c r="F10" s="40" t="s">
        <v>245</v>
      </c>
      <c r="G10" s="41">
        <v>10</v>
      </c>
      <c r="H10" s="182"/>
      <c r="I10" s="42" t="s">
        <v>158</v>
      </c>
      <c r="J10" s="40" t="s">
        <v>245</v>
      </c>
      <c r="K10" s="41">
        <v>10</v>
      </c>
      <c r="L10" s="182"/>
      <c r="M10" s="42" t="s">
        <v>158</v>
      </c>
      <c r="N10" s="40" t="s">
        <v>245</v>
      </c>
      <c r="O10" s="41">
        <v>10</v>
      </c>
      <c r="P10" s="182"/>
      <c r="Q10" s="42" t="s">
        <v>158</v>
      </c>
      <c r="R10" s="40" t="s">
        <v>245</v>
      </c>
      <c r="S10" s="41">
        <v>10</v>
      </c>
      <c r="T10" s="182"/>
      <c r="U10" s="42" t="s">
        <v>158</v>
      </c>
      <c r="V10" s="40" t="s">
        <v>245</v>
      </c>
      <c r="W10" s="41">
        <v>10</v>
      </c>
      <c r="X10" s="182"/>
      <c r="Y10" s="42" t="s">
        <v>158</v>
      </c>
      <c r="Z10" s="40" t="s">
        <v>245</v>
      </c>
      <c r="AA10" s="41">
        <v>10</v>
      </c>
      <c r="AB10" s="173"/>
      <c r="AC10" s="42" t="s">
        <v>158</v>
      </c>
      <c r="AD10" s="40" t="s">
        <v>245</v>
      </c>
      <c r="AE10" s="41">
        <v>10</v>
      </c>
      <c r="AF10" s="173"/>
      <c r="AG10" s="42" t="s">
        <v>158</v>
      </c>
      <c r="AH10" s="40" t="s">
        <v>245</v>
      </c>
      <c r="AI10" s="41">
        <v>10</v>
      </c>
      <c r="AJ10" s="173"/>
      <c r="AK10" s="42" t="s">
        <v>158</v>
      </c>
      <c r="AL10" s="40" t="s">
        <v>245</v>
      </c>
      <c r="AM10" s="41">
        <v>10</v>
      </c>
      <c r="AN10" s="173"/>
      <c r="AO10" s="42" t="s">
        <v>158</v>
      </c>
      <c r="AP10" s="40" t="s">
        <v>245</v>
      </c>
      <c r="AQ10" s="41">
        <v>10</v>
      </c>
      <c r="AR10" s="173"/>
    </row>
    <row r="11" spans="1:44" s="43" customFormat="1" ht="15" customHeight="1" x14ac:dyDescent="0.25">
      <c r="A11" s="39" t="s">
        <v>45</v>
      </c>
      <c r="B11" s="40" t="s">
        <v>46</v>
      </c>
      <c r="C11" s="40">
        <v>5</v>
      </c>
      <c r="D11" s="182"/>
      <c r="E11" s="40" t="s">
        <v>45</v>
      </c>
      <c r="F11" s="40" t="s">
        <v>46</v>
      </c>
      <c r="G11" s="41">
        <v>5</v>
      </c>
      <c r="H11" s="182"/>
      <c r="I11" s="42" t="s">
        <v>45</v>
      </c>
      <c r="J11" s="40" t="s">
        <v>46</v>
      </c>
      <c r="K11" s="41">
        <v>5</v>
      </c>
      <c r="L11" s="182"/>
      <c r="M11" s="42" t="s">
        <v>45</v>
      </c>
      <c r="N11" s="40" t="s">
        <v>46</v>
      </c>
      <c r="O11" s="41">
        <v>5</v>
      </c>
      <c r="P11" s="182"/>
      <c r="Q11" s="42" t="s">
        <v>45</v>
      </c>
      <c r="R11" s="40" t="s">
        <v>46</v>
      </c>
      <c r="S11" s="41">
        <v>5</v>
      </c>
      <c r="T11" s="182"/>
      <c r="U11" s="42" t="s">
        <v>45</v>
      </c>
      <c r="V11" s="40" t="s">
        <v>46</v>
      </c>
      <c r="W11" s="41">
        <v>5</v>
      </c>
      <c r="X11" s="182"/>
      <c r="Y11" s="42" t="s">
        <v>45</v>
      </c>
      <c r="Z11" s="40" t="s">
        <v>46</v>
      </c>
      <c r="AA11" s="41">
        <v>5</v>
      </c>
      <c r="AB11" s="173"/>
      <c r="AC11" s="42" t="s">
        <v>45</v>
      </c>
      <c r="AD11" s="40" t="s">
        <v>46</v>
      </c>
      <c r="AE11" s="41">
        <v>5</v>
      </c>
      <c r="AF11" s="173"/>
      <c r="AG11" s="42" t="s">
        <v>45</v>
      </c>
      <c r="AH11" s="40" t="s">
        <v>46</v>
      </c>
      <c r="AI11" s="41">
        <v>5</v>
      </c>
      <c r="AJ11" s="173"/>
      <c r="AK11" s="42" t="s">
        <v>45</v>
      </c>
      <c r="AL11" s="40" t="s">
        <v>46</v>
      </c>
      <c r="AM11" s="41">
        <v>5</v>
      </c>
      <c r="AN11" s="173"/>
      <c r="AO11" s="42" t="s">
        <v>45</v>
      </c>
      <c r="AP11" s="40" t="s">
        <v>46</v>
      </c>
      <c r="AQ11" s="41">
        <v>5</v>
      </c>
      <c r="AR11" s="173"/>
    </row>
    <row r="12" spans="1:44" s="43" customFormat="1" ht="15" customHeight="1" x14ac:dyDescent="0.25">
      <c r="A12" s="39" t="s">
        <v>142</v>
      </c>
      <c r="B12" s="40" t="s">
        <v>143</v>
      </c>
      <c r="C12" s="40">
        <v>15</v>
      </c>
      <c r="D12" s="182"/>
      <c r="E12" s="40" t="s">
        <v>142</v>
      </c>
      <c r="F12" s="40" t="s">
        <v>143</v>
      </c>
      <c r="G12" s="41">
        <v>15</v>
      </c>
      <c r="H12" s="182"/>
      <c r="I12" s="45" t="s">
        <v>142</v>
      </c>
      <c r="J12" s="40" t="s">
        <v>143</v>
      </c>
      <c r="K12" s="41">
        <v>15</v>
      </c>
      <c r="L12" s="182"/>
      <c r="M12" s="45" t="s">
        <v>142</v>
      </c>
      <c r="N12" s="40" t="s">
        <v>143</v>
      </c>
      <c r="O12" s="41">
        <v>15</v>
      </c>
      <c r="P12" s="182"/>
      <c r="Q12" s="45" t="s">
        <v>142</v>
      </c>
      <c r="R12" s="40" t="s">
        <v>143</v>
      </c>
      <c r="S12" s="41">
        <v>15</v>
      </c>
      <c r="T12" s="182"/>
      <c r="U12" s="45" t="s">
        <v>142</v>
      </c>
      <c r="V12" s="40" t="s">
        <v>143</v>
      </c>
      <c r="W12" s="41">
        <v>15</v>
      </c>
      <c r="X12" s="182"/>
      <c r="Y12" s="45" t="s">
        <v>142</v>
      </c>
      <c r="Z12" s="40" t="s">
        <v>143</v>
      </c>
      <c r="AA12" s="41">
        <v>15</v>
      </c>
      <c r="AB12" s="173"/>
      <c r="AC12" s="45" t="s">
        <v>142</v>
      </c>
      <c r="AD12" s="40" t="s">
        <v>143</v>
      </c>
      <c r="AE12" s="41">
        <v>15</v>
      </c>
      <c r="AF12" s="173"/>
      <c r="AG12" s="45" t="s">
        <v>142</v>
      </c>
      <c r="AH12" s="40" t="s">
        <v>143</v>
      </c>
      <c r="AI12" s="41">
        <v>15</v>
      </c>
      <c r="AJ12" s="173"/>
      <c r="AK12" s="45" t="s">
        <v>142</v>
      </c>
      <c r="AL12" s="40" t="s">
        <v>143</v>
      </c>
      <c r="AM12" s="41">
        <v>15</v>
      </c>
      <c r="AN12" s="173"/>
      <c r="AO12" s="45" t="s">
        <v>142</v>
      </c>
      <c r="AP12" s="40" t="s">
        <v>143</v>
      </c>
      <c r="AQ12" s="41">
        <v>15</v>
      </c>
      <c r="AR12" s="173"/>
    </row>
    <row r="13" spans="1:44" s="43" customFormat="1" ht="15" customHeight="1" x14ac:dyDescent="0.25">
      <c r="A13" s="39" t="s">
        <v>13</v>
      </c>
      <c r="B13" s="40" t="s">
        <v>14</v>
      </c>
      <c r="C13" s="40">
        <v>20</v>
      </c>
      <c r="D13" s="182"/>
      <c r="E13" s="40" t="s">
        <v>13</v>
      </c>
      <c r="F13" s="40" t="s">
        <v>14</v>
      </c>
      <c r="G13" s="41">
        <v>20</v>
      </c>
      <c r="H13" s="182"/>
      <c r="I13" s="44" t="s">
        <v>13</v>
      </c>
      <c r="J13" s="40" t="s">
        <v>14</v>
      </c>
      <c r="K13" s="41">
        <v>20</v>
      </c>
      <c r="L13" s="182"/>
      <c r="M13" s="44" t="s">
        <v>13</v>
      </c>
      <c r="N13" s="40" t="s">
        <v>14</v>
      </c>
      <c r="O13" s="41">
        <v>20</v>
      </c>
      <c r="P13" s="182"/>
      <c r="Q13" s="44" t="s">
        <v>13</v>
      </c>
      <c r="R13" s="40" t="s">
        <v>14</v>
      </c>
      <c r="S13" s="41">
        <v>20</v>
      </c>
      <c r="T13" s="182"/>
      <c r="U13" s="44" t="s">
        <v>13</v>
      </c>
      <c r="V13" s="40" t="s">
        <v>14</v>
      </c>
      <c r="W13" s="41">
        <v>20</v>
      </c>
      <c r="X13" s="182"/>
      <c r="Y13" s="44" t="s">
        <v>13</v>
      </c>
      <c r="Z13" s="40" t="s">
        <v>14</v>
      </c>
      <c r="AA13" s="41">
        <v>20</v>
      </c>
      <c r="AB13" s="173"/>
      <c r="AC13" s="44" t="s">
        <v>13</v>
      </c>
      <c r="AD13" s="40" t="s">
        <v>14</v>
      </c>
      <c r="AE13" s="41">
        <v>20</v>
      </c>
      <c r="AF13" s="173"/>
      <c r="AG13" s="44" t="s">
        <v>13</v>
      </c>
      <c r="AH13" s="40" t="s">
        <v>14</v>
      </c>
      <c r="AI13" s="41">
        <v>20</v>
      </c>
      <c r="AJ13" s="173"/>
      <c r="AK13" s="44" t="s">
        <v>13</v>
      </c>
      <c r="AL13" s="40" t="s">
        <v>14</v>
      </c>
      <c r="AM13" s="41">
        <v>20</v>
      </c>
      <c r="AN13" s="173"/>
      <c r="AO13" s="44" t="s">
        <v>13</v>
      </c>
      <c r="AP13" s="40" t="s">
        <v>14</v>
      </c>
      <c r="AQ13" s="41">
        <v>20</v>
      </c>
      <c r="AR13" s="173"/>
    </row>
    <row r="14" spans="1:44" s="43" customFormat="1" ht="15" customHeight="1" x14ac:dyDescent="0.25">
      <c r="A14" s="39" t="s">
        <v>239</v>
      </c>
      <c r="B14" s="40" t="s">
        <v>246</v>
      </c>
      <c r="C14" s="40">
        <v>15</v>
      </c>
      <c r="D14" s="182"/>
      <c r="E14" s="40" t="s">
        <v>239</v>
      </c>
      <c r="F14" s="40" t="s">
        <v>246</v>
      </c>
      <c r="G14" s="41">
        <v>15</v>
      </c>
      <c r="H14" s="182"/>
      <c r="I14" s="44" t="s">
        <v>239</v>
      </c>
      <c r="J14" s="40" t="s">
        <v>246</v>
      </c>
      <c r="K14" s="41">
        <v>15</v>
      </c>
      <c r="L14" s="182"/>
      <c r="M14" s="44" t="s">
        <v>239</v>
      </c>
      <c r="N14" s="40" t="s">
        <v>246</v>
      </c>
      <c r="O14" s="41">
        <v>15</v>
      </c>
      <c r="P14" s="182"/>
      <c r="Q14" s="44" t="s">
        <v>239</v>
      </c>
      <c r="R14" s="40" t="s">
        <v>246</v>
      </c>
      <c r="S14" s="41">
        <v>15</v>
      </c>
      <c r="T14" s="182"/>
      <c r="U14" s="44" t="s">
        <v>239</v>
      </c>
      <c r="V14" s="40" t="s">
        <v>246</v>
      </c>
      <c r="W14" s="41">
        <v>15</v>
      </c>
      <c r="X14" s="182"/>
      <c r="Y14" s="44" t="s">
        <v>239</v>
      </c>
      <c r="Z14" s="40" t="s">
        <v>246</v>
      </c>
      <c r="AA14" s="41">
        <v>15</v>
      </c>
      <c r="AB14" s="173"/>
      <c r="AC14" s="44" t="s">
        <v>239</v>
      </c>
      <c r="AD14" s="40" t="s">
        <v>246</v>
      </c>
      <c r="AE14" s="41">
        <v>15</v>
      </c>
      <c r="AF14" s="173"/>
      <c r="AG14" s="44" t="s">
        <v>239</v>
      </c>
      <c r="AH14" s="40" t="s">
        <v>246</v>
      </c>
      <c r="AI14" s="41">
        <v>15</v>
      </c>
      <c r="AJ14" s="173"/>
      <c r="AK14" s="44" t="s">
        <v>239</v>
      </c>
      <c r="AL14" s="40" t="s">
        <v>246</v>
      </c>
      <c r="AM14" s="41">
        <v>15</v>
      </c>
      <c r="AN14" s="173"/>
      <c r="AO14" s="44" t="s">
        <v>239</v>
      </c>
      <c r="AP14" s="40" t="s">
        <v>246</v>
      </c>
      <c r="AQ14" s="41">
        <v>15</v>
      </c>
      <c r="AR14" s="173"/>
    </row>
    <row r="15" spans="1:44" s="129" customFormat="1" ht="22.5" customHeight="1" thickBot="1" x14ac:dyDescent="0.3">
      <c r="A15" s="196" t="s">
        <v>37</v>
      </c>
      <c r="B15" s="175"/>
      <c r="C15" s="130">
        <f>SUM(C5:C14)</f>
        <v>160</v>
      </c>
      <c r="D15" s="124">
        <v>4.21</v>
      </c>
      <c r="E15" s="174" t="s">
        <v>37</v>
      </c>
      <c r="F15" s="175"/>
      <c r="G15" s="130">
        <f>SUM(G5:G14)</f>
        <v>160</v>
      </c>
      <c r="H15" s="124">
        <v>4.21</v>
      </c>
      <c r="I15" s="196" t="s">
        <v>37</v>
      </c>
      <c r="J15" s="175"/>
      <c r="K15" s="130">
        <f>SUM(K5:K14)</f>
        <v>160</v>
      </c>
      <c r="L15" s="124">
        <v>4.21</v>
      </c>
      <c r="M15" s="174" t="s">
        <v>37</v>
      </c>
      <c r="N15" s="175"/>
      <c r="O15" s="130">
        <f>SUM(O5:O14)</f>
        <v>160</v>
      </c>
      <c r="P15" s="124">
        <v>4.21</v>
      </c>
      <c r="Q15" s="174" t="s">
        <v>37</v>
      </c>
      <c r="R15" s="175"/>
      <c r="S15" s="130">
        <f>SUM(S5:S14)</f>
        <v>160</v>
      </c>
      <c r="T15" s="124">
        <v>4.21</v>
      </c>
      <c r="U15" s="196" t="s">
        <v>37</v>
      </c>
      <c r="V15" s="175"/>
      <c r="W15" s="130">
        <f>SUM(W5:W14)</f>
        <v>160</v>
      </c>
      <c r="X15" s="124">
        <v>4.21</v>
      </c>
      <c r="Y15" s="174" t="s">
        <v>37</v>
      </c>
      <c r="Z15" s="175"/>
      <c r="AA15" s="130">
        <f>SUM(AA5:AA14)</f>
        <v>160</v>
      </c>
      <c r="AB15" s="124">
        <v>4.21</v>
      </c>
      <c r="AC15" s="196" t="s">
        <v>37</v>
      </c>
      <c r="AD15" s="175"/>
      <c r="AE15" s="130">
        <f>SUM(AE5:AE14)</f>
        <v>160</v>
      </c>
      <c r="AF15" s="124">
        <v>4.21</v>
      </c>
      <c r="AG15" s="174" t="s">
        <v>37</v>
      </c>
      <c r="AH15" s="175"/>
      <c r="AI15" s="130">
        <f>SUM(AI5:AI14)</f>
        <v>160</v>
      </c>
      <c r="AJ15" s="124">
        <v>4.21</v>
      </c>
      <c r="AK15" s="174" t="s">
        <v>37</v>
      </c>
      <c r="AL15" s="175"/>
      <c r="AM15" s="130">
        <f>SUM(AM5:AM14)</f>
        <v>160</v>
      </c>
      <c r="AN15" s="124">
        <v>4.21</v>
      </c>
      <c r="AO15" s="174" t="s">
        <v>37</v>
      </c>
      <c r="AP15" s="175"/>
      <c r="AQ15" s="130">
        <f>SUM(AQ5:AQ14)</f>
        <v>160</v>
      </c>
      <c r="AR15" s="124">
        <v>4.21</v>
      </c>
    </row>
    <row r="16" spans="1:44" s="139" customFormat="1" ht="22.5" customHeight="1" x14ac:dyDescent="0.25">
      <c r="A16" s="145" t="s">
        <v>4</v>
      </c>
      <c r="B16" s="146" t="s">
        <v>282</v>
      </c>
      <c r="C16" s="176" t="s">
        <v>61</v>
      </c>
      <c r="D16" s="177"/>
      <c r="E16" s="147" t="s">
        <v>4</v>
      </c>
      <c r="F16" s="146" t="s">
        <v>282</v>
      </c>
      <c r="G16" s="176" t="s">
        <v>61</v>
      </c>
      <c r="H16" s="186"/>
      <c r="I16" s="145" t="s">
        <v>4</v>
      </c>
      <c r="J16" s="146" t="s">
        <v>282</v>
      </c>
      <c r="K16" s="176" t="s">
        <v>61</v>
      </c>
      <c r="L16" s="177"/>
      <c r="M16" s="147" t="s">
        <v>4</v>
      </c>
      <c r="N16" s="146" t="s">
        <v>282</v>
      </c>
      <c r="O16" s="176" t="s">
        <v>61</v>
      </c>
      <c r="P16" s="186"/>
      <c r="Q16" s="147" t="s">
        <v>4</v>
      </c>
      <c r="R16" s="146" t="s">
        <v>282</v>
      </c>
      <c r="S16" s="176" t="s">
        <v>61</v>
      </c>
      <c r="T16" s="186"/>
      <c r="U16" s="145" t="s">
        <v>4</v>
      </c>
      <c r="V16" s="146" t="s">
        <v>282</v>
      </c>
      <c r="W16" s="176" t="s">
        <v>61</v>
      </c>
      <c r="X16" s="177"/>
      <c r="Y16" s="147" t="s">
        <v>4</v>
      </c>
      <c r="Z16" s="146" t="s">
        <v>282</v>
      </c>
      <c r="AA16" s="176" t="s">
        <v>61</v>
      </c>
      <c r="AB16" s="186"/>
      <c r="AC16" s="145" t="s">
        <v>4</v>
      </c>
      <c r="AD16" s="146" t="s">
        <v>282</v>
      </c>
      <c r="AE16" s="176" t="s">
        <v>61</v>
      </c>
      <c r="AF16" s="177"/>
      <c r="AG16" s="147" t="s">
        <v>4</v>
      </c>
      <c r="AH16" s="146" t="s">
        <v>282</v>
      </c>
      <c r="AI16" s="176" t="s">
        <v>61</v>
      </c>
      <c r="AJ16" s="177"/>
      <c r="AK16" s="147" t="s">
        <v>4</v>
      </c>
      <c r="AL16" s="146" t="s">
        <v>282</v>
      </c>
      <c r="AM16" s="176" t="s">
        <v>61</v>
      </c>
      <c r="AN16" s="177"/>
      <c r="AO16" s="147" t="s">
        <v>4</v>
      </c>
      <c r="AP16" s="146" t="s">
        <v>282</v>
      </c>
      <c r="AQ16" s="176" t="s">
        <v>61</v>
      </c>
      <c r="AR16" s="177"/>
    </row>
    <row r="17" spans="1:181" s="43" customFormat="1" ht="15" customHeight="1" x14ac:dyDescent="0.25">
      <c r="A17" s="40" t="s">
        <v>7</v>
      </c>
      <c r="B17" s="40" t="s">
        <v>247</v>
      </c>
      <c r="C17" s="40">
        <v>35</v>
      </c>
      <c r="D17" s="178"/>
      <c r="E17" s="40" t="s">
        <v>7</v>
      </c>
      <c r="F17" s="40" t="s">
        <v>247</v>
      </c>
      <c r="G17" s="40">
        <v>35</v>
      </c>
      <c r="H17" s="178"/>
      <c r="I17" s="40" t="s">
        <v>7</v>
      </c>
      <c r="J17" s="40" t="s">
        <v>247</v>
      </c>
      <c r="K17" s="40">
        <v>35</v>
      </c>
      <c r="L17" s="178"/>
      <c r="M17" s="40" t="s">
        <v>7</v>
      </c>
      <c r="N17" s="40" t="s">
        <v>247</v>
      </c>
      <c r="O17" s="40">
        <v>35</v>
      </c>
      <c r="P17" s="178"/>
      <c r="Q17" s="40" t="s">
        <v>7</v>
      </c>
      <c r="R17" s="40" t="s">
        <v>247</v>
      </c>
      <c r="S17" s="40">
        <v>35</v>
      </c>
      <c r="T17" s="178"/>
      <c r="U17" s="40" t="s">
        <v>7</v>
      </c>
      <c r="V17" s="40" t="s">
        <v>247</v>
      </c>
      <c r="W17" s="40">
        <v>35</v>
      </c>
      <c r="X17" s="178"/>
      <c r="Y17" s="40" t="s">
        <v>7</v>
      </c>
      <c r="Z17" s="40" t="s">
        <v>247</v>
      </c>
      <c r="AA17" s="40">
        <v>35</v>
      </c>
      <c r="AB17" s="178"/>
      <c r="AC17" s="40" t="s">
        <v>7</v>
      </c>
      <c r="AD17" s="40" t="s">
        <v>247</v>
      </c>
      <c r="AE17" s="40">
        <v>35</v>
      </c>
      <c r="AF17" s="178"/>
      <c r="AG17" s="40" t="s">
        <v>7</v>
      </c>
      <c r="AH17" s="40" t="s">
        <v>247</v>
      </c>
      <c r="AI17" s="40">
        <v>35</v>
      </c>
      <c r="AJ17" s="178"/>
      <c r="AK17" s="40" t="s">
        <v>7</v>
      </c>
      <c r="AL17" s="40" t="s">
        <v>247</v>
      </c>
      <c r="AM17" s="40">
        <v>35</v>
      </c>
      <c r="AN17" s="178"/>
      <c r="AO17" s="40" t="s">
        <v>7</v>
      </c>
      <c r="AP17" s="40" t="s">
        <v>247</v>
      </c>
      <c r="AQ17" s="40">
        <v>35</v>
      </c>
      <c r="AR17" s="178"/>
    </row>
    <row r="18" spans="1:181" s="43" customFormat="1" ht="15" customHeight="1" x14ac:dyDescent="0.25">
      <c r="A18" s="40" t="s">
        <v>5</v>
      </c>
      <c r="B18" s="40" t="s">
        <v>243</v>
      </c>
      <c r="C18" s="40">
        <v>19</v>
      </c>
      <c r="D18" s="178"/>
      <c r="E18" s="40" t="s">
        <v>5</v>
      </c>
      <c r="F18" s="40" t="s">
        <v>243</v>
      </c>
      <c r="G18" s="40">
        <v>19</v>
      </c>
      <c r="H18" s="178"/>
      <c r="I18" s="40" t="s">
        <v>5</v>
      </c>
      <c r="J18" s="40" t="s">
        <v>243</v>
      </c>
      <c r="K18" s="40">
        <v>19</v>
      </c>
      <c r="L18" s="178"/>
      <c r="M18" s="40" t="s">
        <v>5</v>
      </c>
      <c r="N18" s="40" t="s">
        <v>243</v>
      </c>
      <c r="O18" s="40">
        <v>19</v>
      </c>
      <c r="P18" s="178"/>
      <c r="Q18" s="40" t="s">
        <v>5</v>
      </c>
      <c r="R18" s="40" t="s">
        <v>243</v>
      </c>
      <c r="S18" s="40">
        <v>19</v>
      </c>
      <c r="T18" s="178"/>
      <c r="U18" s="40" t="s">
        <v>5</v>
      </c>
      <c r="V18" s="40" t="s">
        <v>243</v>
      </c>
      <c r="W18" s="40">
        <v>19</v>
      </c>
      <c r="X18" s="178"/>
      <c r="Y18" s="40" t="s">
        <v>5</v>
      </c>
      <c r="Z18" s="40" t="s">
        <v>243</v>
      </c>
      <c r="AA18" s="40">
        <v>19</v>
      </c>
      <c r="AB18" s="178"/>
      <c r="AC18" s="40" t="s">
        <v>5</v>
      </c>
      <c r="AD18" s="40" t="s">
        <v>243</v>
      </c>
      <c r="AE18" s="40">
        <v>19</v>
      </c>
      <c r="AF18" s="178"/>
      <c r="AG18" s="40" t="s">
        <v>5</v>
      </c>
      <c r="AH18" s="40" t="s">
        <v>243</v>
      </c>
      <c r="AI18" s="40">
        <v>19</v>
      </c>
      <c r="AJ18" s="178"/>
      <c r="AK18" s="40" t="s">
        <v>5</v>
      </c>
      <c r="AL18" s="40" t="s">
        <v>243</v>
      </c>
      <c r="AM18" s="40">
        <v>19</v>
      </c>
      <c r="AN18" s="178"/>
      <c r="AO18" s="40" t="s">
        <v>5</v>
      </c>
      <c r="AP18" s="40" t="s">
        <v>243</v>
      </c>
      <c r="AQ18" s="40">
        <v>19</v>
      </c>
      <c r="AR18" s="178"/>
    </row>
    <row r="19" spans="1:181" s="43" customFormat="1" ht="15" customHeight="1" x14ac:dyDescent="0.25">
      <c r="A19" s="40" t="s">
        <v>53</v>
      </c>
      <c r="B19" s="40" t="s">
        <v>52</v>
      </c>
      <c r="C19" s="40">
        <v>10</v>
      </c>
      <c r="D19" s="178"/>
      <c r="E19" s="40" t="s">
        <v>53</v>
      </c>
      <c r="F19" s="40" t="s">
        <v>52</v>
      </c>
      <c r="G19" s="40">
        <v>10</v>
      </c>
      <c r="H19" s="178"/>
      <c r="I19" s="40" t="s">
        <v>53</v>
      </c>
      <c r="J19" s="40" t="s">
        <v>52</v>
      </c>
      <c r="K19" s="40">
        <v>10</v>
      </c>
      <c r="L19" s="178"/>
      <c r="M19" s="40" t="s">
        <v>53</v>
      </c>
      <c r="N19" s="40" t="s">
        <v>52</v>
      </c>
      <c r="O19" s="40">
        <v>10</v>
      </c>
      <c r="P19" s="178"/>
      <c r="Q19" s="40" t="s">
        <v>53</v>
      </c>
      <c r="R19" s="40" t="s">
        <v>52</v>
      </c>
      <c r="S19" s="40">
        <v>10</v>
      </c>
      <c r="T19" s="178"/>
      <c r="U19" s="40" t="s">
        <v>53</v>
      </c>
      <c r="V19" s="40" t="s">
        <v>52</v>
      </c>
      <c r="W19" s="40">
        <v>10</v>
      </c>
      <c r="X19" s="178"/>
      <c r="Y19" s="40" t="s">
        <v>53</v>
      </c>
      <c r="Z19" s="40" t="s">
        <v>52</v>
      </c>
      <c r="AA19" s="40">
        <v>10</v>
      </c>
      <c r="AB19" s="178"/>
      <c r="AC19" s="40" t="s">
        <v>53</v>
      </c>
      <c r="AD19" s="40" t="s">
        <v>52</v>
      </c>
      <c r="AE19" s="40">
        <v>10</v>
      </c>
      <c r="AF19" s="178"/>
      <c r="AG19" s="40" t="s">
        <v>53</v>
      </c>
      <c r="AH19" s="40" t="s">
        <v>52</v>
      </c>
      <c r="AI19" s="40">
        <v>10</v>
      </c>
      <c r="AJ19" s="178"/>
      <c r="AK19" s="40" t="s">
        <v>53</v>
      </c>
      <c r="AL19" s="40" t="s">
        <v>52</v>
      </c>
      <c r="AM19" s="40">
        <v>10</v>
      </c>
      <c r="AN19" s="178"/>
      <c r="AO19" s="40" t="s">
        <v>53</v>
      </c>
      <c r="AP19" s="40" t="s">
        <v>52</v>
      </c>
      <c r="AQ19" s="40">
        <v>10</v>
      </c>
      <c r="AR19" s="178"/>
    </row>
    <row r="20" spans="1:181" s="43" customFormat="1" ht="15" customHeight="1" x14ac:dyDescent="0.25">
      <c r="A20" s="40" t="s">
        <v>9</v>
      </c>
      <c r="B20" s="40" t="s">
        <v>10</v>
      </c>
      <c r="C20" s="40">
        <v>31</v>
      </c>
      <c r="D20" s="178"/>
      <c r="E20" s="40" t="s">
        <v>9</v>
      </c>
      <c r="F20" s="40" t="s">
        <v>10</v>
      </c>
      <c r="G20" s="40">
        <v>31</v>
      </c>
      <c r="H20" s="178"/>
      <c r="I20" s="40" t="s">
        <v>9</v>
      </c>
      <c r="J20" s="40" t="s">
        <v>10</v>
      </c>
      <c r="K20" s="40">
        <v>31</v>
      </c>
      <c r="L20" s="178"/>
      <c r="M20" s="40" t="s">
        <v>9</v>
      </c>
      <c r="N20" s="40" t="s">
        <v>10</v>
      </c>
      <c r="O20" s="40">
        <v>31</v>
      </c>
      <c r="P20" s="178"/>
      <c r="Q20" s="40" t="s">
        <v>9</v>
      </c>
      <c r="R20" s="40" t="s">
        <v>10</v>
      </c>
      <c r="S20" s="40">
        <v>31</v>
      </c>
      <c r="T20" s="178"/>
      <c r="U20" s="40" t="s">
        <v>9</v>
      </c>
      <c r="V20" s="40" t="s">
        <v>10</v>
      </c>
      <c r="W20" s="40">
        <v>31</v>
      </c>
      <c r="X20" s="178"/>
      <c r="Y20" s="40" t="s">
        <v>9</v>
      </c>
      <c r="Z20" s="40" t="s">
        <v>10</v>
      </c>
      <c r="AA20" s="40">
        <v>31</v>
      </c>
      <c r="AB20" s="178"/>
      <c r="AC20" s="40" t="s">
        <v>9</v>
      </c>
      <c r="AD20" s="40" t="s">
        <v>10</v>
      </c>
      <c r="AE20" s="40">
        <v>31</v>
      </c>
      <c r="AF20" s="178"/>
      <c r="AG20" s="40" t="s">
        <v>9</v>
      </c>
      <c r="AH20" s="40" t="s">
        <v>10</v>
      </c>
      <c r="AI20" s="40">
        <v>31</v>
      </c>
      <c r="AJ20" s="178"/>
      <c r="AK20" s="40" t="s">
        <v>9</v>
      </c>
      <c r="AL20" s="40" t="s">
        <v>10</v>
      </c>
      <c r="AM20" s="40">
        <v>31</v>
      </c>
      <c r="AN20" s="178"/>
      <c r="AO20" s="40" t="s">
        <v>9</v>
      </c>
      <c r="AP20" s="40" t="s">
        <v>10</v>
      </c>
      <c r="AQ20" s="40">
        <v>31</v>
      </c>
      <c r="AR20" s="178"/>
    </row>
    <row r="21" spans="1:181" s="43" customFormat="1" ht="15" customHeight="1" x14ac:dyDescent="0.25">
      <c r="A21" s="40" t="s">
        <v>13</v>
      </c>
      <c r="B21" s="40" t="s">
        <v>14</v>
      </c>
      <c r="C21" s="40">
        <v>5</v>
      </c>
      <c r="D21" s="178"/>
      <c r="E21" s="40" t="s">
        <v>13</v>
      </c>
      <c r="F21" s="40" t="s">
        <v>14</v>
      </c>
      <c r="G21" s="40">
        <v>5</v>
      </c>
      <c r="H21" s="178"/>
      <c r="I21" s="40" t="s">
        <v>13</v>
      </c>
      <c r="J21" s="40" t="s">
        <v>14</v>
      </c>
      <c r="K21" s="40">
        <v>5</v>
      </c>
      <c r="L21" s="178"/>
      <c r="M21" s="40" t="s">
        <v>13</v>
      </c>
      <c r="N21" s="40" t="s">
        <v>14</v>
      </c>
      <c r="O21" s="40">
        <v>5</v>
      </c>
      <c r="P21" s="178"/>
      <c r="Q21" s="40" t="s">
        <v>13</v>
      </c>
      <c r="R21" s="40" t="s">
        <v>14</v>
      </c>
      <c r="S21" s="40">
        <v>5</v>
      </c>
      <c r="T21" s="178"/>
      <c r="U21" s="40" t="s">
        <v>13</v>
      </c>
      <c r="V21" s="40" t="s">
        <v>14</v>
      </c>
      <c r="W21" s="40">
        <v>5</v>
      </c>
      <c r="X21" s="178"/>
      <c r="Y21" s="40" t="s">
        <v>13</v>
      </c>
      <c r="Z21" s="40" t="s">
        <v>14</v>
      </c>
      <c r="AA21" s="40">
        <v>5</v>
      </c>
      <c r="AB21" s="178"/>
      <c r="AC21" s="40" t="s">
        <v>13</v>
      </c>
      <c r="AD21" s="40" t="s">
        <v>14</v>
      </c>
      <c r="AE21" s="40">
        <v>5</v>
      </c>
      <c r="AF21" s="178"/>
      <c r="AG21" s="40" t="s">
        <v>13</v>
      </c>
      <c r="AH21" s="40" t="s">
        <v>14</v>
      </c>
      <c r="AI21" s="40">
        <v>5</v>
      </c>
      <c r="AJ21" s="178"/>
      <c r="AK21" s="40" t="s">
        <v>13</v>
      </c>
      <c r="AL21" s="40" t="s">
        <v>14</v>
      </c>
      <c r="AM21" s="40">
        <v>5</v>
      </c>
      <c r="AN21" s="178"/>
      <c r="AO21" s="40" t="s">
        <v>13</v>
      </c>
      <c r="AP21" s="40" t="s">
        <v>14</v>
      </c>
      <c r="AQ21" s="40">
        <v>5</v>
      </c>
      <c r="AR21" s="178"/>
    </row>
    <row r="22" spans="1:181" s="43" customFormat="1" ht="15" customHeight="1" x14ac:dyDescent="0.25">
      <c r="A22" s="40" t="s">
        <v>27</v>
      </c>
      <c r="B22" s="40" t="s">
        <v>28</v>
      </c>
      <c r="C22" s="40">
        <v>20</v>
      </c>
      <c r="D22" s="178"/>
      <c r="E22" s="40" t="s">
        <v>27</v>
      </c>
      <c r="F22" s="40" t="s">
        <v>28</v>
      </c>
      <c r="G22" s="40">
        <v>20</v>
      </c>
      <c r="H22" s="178"/>
      <c r="I22" s="40" t="s">
        <v>27</v>
      </c>
      <c r="J22" s="40" t="s">
        <v>28</v>
      </c>
      <c r="K22" s="40">
        <v>20</v>
      </c>
      <c r="L22" s="178"/>
      <c r="M22" s="40" t="s">
        <v>27</v>
      </c>
      <c r="N22" s="40" t="s">
        <v>28</v>
      </c>
      <c r="O22" s="40">
        <v>20</v>
      </c>
      <c r="P22" s="178"/>
      <c r="Q22" s="40" t="s">
        <v>27</v>
      </c>
      <c r="R22" s="40" t="s">
        <v>28</v>
      </c>
      <c r="S22" s="40">
        <v>20</v>
      </c>
      <c r="T22" s="178"/>
      <c r="U22" s="40" t="s">
        <v>27</v>
      </c>
      <c r="V22" s="40" t="s">
        <v>28</v>
      </c>
      <c r="W22" s="40">
        <v>20</v>
      </c>
      <c r="X22" s="178"/>
      <c r="Y22" s="40" t="s">
        <v>27</v>
      </c>
      <c r="Z22" s="40" t="s">
        <v>28</v>
      </c>
      <c r="AA22" s="40">
        <v>20</v>
      </c>
      <c r="AB22" s="178"/>
      <c r="AC22" s="40" t="s">
        <v>27</v>
      </c>
      <c r="AD22" s="40" t="s">
        <v>28</v>
      </c>
      <c r="AE22" s="40">
        <v>20</v>
      </c>
      <c r="AF22" s="178"/>
      <c r="AG22" s="40" t="s">
        <v>27</v>
      </c>
      <c r="AH22" s="40" t="s">
        <v>28</v>
      </c>
      <c r="AI22" s="40">
        <v>20</v>
      </c>
      <c r="AJ22" s="178"/>
      <c r="AK22" s="40" t="s">
        <v>27</v>
      </c>
      <c r="AL22" s="40" t="s">
        <v>28</v>
      </c>
      <c r="AM22" s="40">
        <v>20</v>
      </c>
      <c r="AN22" s="178"/>
      <c r="AO22" s="40" t="s">
        <v>27</v>
      </c>
      <c r="AP22" s="40" t="s">
        <v>28</v>
      </c>
      <c r="AQ22" s="40">
        <v>20</v>
      </c>
      <c r="AR22" s="178"/>
    </row>
    <row r="23" spans="1:181" s="125" customFormat="1" ht="22.5" customHeight="1" thickBot="1" x14ac:dyDescent="0.3">
      <c r="A23" s="198" t="s">
        <v>37</v>
      </c>
      <c r="B23" s="174"/>
      <c r="C23" s="81">
        <f>SUM(C17:C22)</f>
        <v>120</v>
      </c>
      <c r="D23" s="124">
        <v>0.48</v>
      </c>
      <c r="E23" s="179" t="s">
        <v>37</v>
      </c>
      <c r="F23" s="174"/>
      <c r="G23" s="81">
        <f>SUM(G17:G22)</f>
        <v>120</v>
      </c>
      <c r="H23" s="124">
        <v>0.48</v>
      </c>
      <c r="I23" s="198" t="s">
        <v>37</v>
      </c>
      <c r="J23" s="174"/>
      <c r="K23" s="81">
        <f>SUM(K17:K22)</f>
        <v>120</v>
      </c>
      <c r="L23" s="124">
        <v>0.48</v>
      </c>
      <c r="M23" s="179" t="s">
        <v>37</v>
      </c>
      <c r="N23" s="174"/>
      <c r="O23" s="81">
        <f>SUM(O17:O22)</f>
        <v>120</v>
      </c>
      <c r="P23" s="124">
        <v>0.48</v>
      </c>
      <c r="Q23" s="179" t="s">
        <v>37</v>
      </c>
      <c r="R23" s="174"/>
      <c r="S23" s="81">
        <f>SUM(S17:S22)</f>
        <v>120</v>
      </c>
      <c r="T23" s="124">
        <v>0.48</v>
      </c>
      <c r="U23" s="198" t="s">
        <v>37</v>
      </c>
      <c r="V23" s="174"/>
      <c r="W23" s="81">
        <f>SUM(W17:W22)</f>
        <v>120</v>
      </c>
      <c r="X23" s="124">
        <v>0.48</v>
      </c>
      <c r="Y23" s="179" t="s">
        <v>37</v>
      </c>
      <c r="Z23" s="174"/>
      <c r="AA23" s="81">
        <f>SUM(AA17:AA22)</f>
        <v>120</v>
      </c>
      <c r="AB23" s="124">
        <v>0.48</v>
      </c>
      <c r="AC23" s="198" t="s">
        <v>37</v>
      </c>
      <c r="AD23" s="174"/>
      <c r="AE23" s="81">
        <f>SUM(AE17:AE22)</f>
        <v>120</v>
      </c>
      <c r="AF23" s="124">
        <v>0.48</v>
      </c>
      <c r="AG23" s="179" t="s">
        <v>37</v>
      </c>
      <c r="AH23" s="174"/>
      <c r="AI23" s="81">
        <f>SUM(AI17:AI22)</f>
        <v>120</v>
      </c>
      <c r="AJ23" s="124">
        <v>0.48</v>
      </c>
      <c r="AK23" s="179" t="s">
        <v>37</v>
      </c>
      <c r="AL23" s="174"/>
      <c r="AM23" s="81">
        <f>SUM(AM17:AM22)</f>
        <v>120</v>
      </c>
      <c r="AN23" s="124">
        <v>0.48</v>
      </c>
      <c r="AO23" s="179" t="s">
        <v>37</v>
      </c>
      <c r="AP23" s="174"/>
      <c r="AQ23" s="81">
        <f>SUM(AQ17:AQ22)</f>
        <v>120</v>
      </c>
      <c r="AR23" s="124">
        <v>0.48</v>
      </c>
    </row>
    <row r="24" spans="1:181" s="1" customFormat="1" ht="22.5" customHeight="1" x14ac:dyDescent="0.2">
      <c r="A24" s="133" t="s">
        <v>44</v>
      </c>
      <c r="B24" s="134" t="s">
        <v>49</v>
      </c>
      <c r="C24" s="180" t="s">
        <v>279</v>
      </c>
      <c r="D24" s="181"/>
      <c r="E24" s="135" t="s">
        <v>44</v>
      </c>
      <c r="F24" s="134" t="s">
        <v>49</v>
      </c>
      <c r="G24" s="180" t="s">
        <v>279</v>
      </c>
      <c r="H24" s="187"/>
      <c r="I24" s="133" t="s">
        <v>44</v>
      </c>
      <c r="J24" s="134" t="s">
        <v>49</v>
      </c>
      <c r="K24" s="180" t="s">
        <v>251</v>
      </c>
      <c r="L24" s="181"/>
      <c r="M24" s="135" t="s">
        <v>44</v>
      </c>
      <c r="N24" s="134" t="s">
        <v>49</v>
      </c>
      <c r="O24" s="180" t="s">
        <v>240</v>
      </c>
      <c r="P24" s="187"/>
      <c r="Q24" s="135" t="s">
        <v>44</v>
      </c>
      <c r="R24" s="134" t="s">
        <v>49</v>
      </c>
      <c r="S24" s="180" t="s">
        <v>240</v>
      </c>
      <c r="T24" s="187"/>
      <c r="U24" s="133" t="s">
        <v>44</v>
      </c>
      <c r="V24" s="134" t="s">
        <v>49</v>
      </c>
      <c r="W24" s="180" t="s">
        <v>278</v>
      </c>
      <c r="X24" s="187"/>
      <c r="Y24" s="135" t="s">
        <v>44</v>
      </c>
      <c r="Z24" s="134" t="s">
        <v>49</v>
      </c>
      <c r="AA24" s="180" t="s">
        <v>279</v>
      </c>
      <c r="AB24" s="187"/>
      <c r="AC24" s="133" t="s">
        <v>44</v>
      </c>
      <c r="AD24" s="134" t="s">
        <v>49</v>
      </c>
      <c r="AE24" s="180" t="s">
        <v>279</v>
      </c>
      <c r="AF24" s="181"/>
      <c r="AG24" s="135" t="s">
        <v>44</v>
      </c>
      <c r="AH24" s="134" t="s">
        <v>49</v>
      </c>
      <c r="AI24" s="180" t="s">
        <v>256</v>
      </c>
      <c r="AJ24" s="181"/>
      <c r="AK24" s="135" t="s">
        <v>44</v>
      </c>
      <c r="AL24" s="134" t="s">
        <v>49</v>
      </c>
      <c r="AM24" s="180" t="s">
        <v>256</v>
      </c>
      <c r="AN24" s="181"/>
      <c r="AO24" s="135" t="s">
        <v>44</v>
      </c>
      <c r="AP24" s="134" t="s">
        <v>49</v>
      </c>
      <c r="AQ24" s="180" t="s">
        <v>256</v>
      </c>
      <c r="AR24" s="181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</row>
    <row r="25" spans="1:181" s="53" customFormat="1" ht="15" customHeight="1" x14ac:dyDescent="0.25">
      <c r="A25" s="40" t="s">
        <v>7</v>
      </c>
      <c r="B25" s="40" t="s">
        <v>247</v>
      </c>
      <c r="C25" s="40">
        <v>5</v>
      </c>
      <c r="D25" s="203"/>
      <c r="E25" s="39" t="s">
        <v>7</v>
      </c>
      <c r="F25" s="39" t="s">
        <v>247</v>
      </c>
      <c r="G25" s="48">
        <v>5</v>
      </c>
      <c r="H25" s="203"/>
      <c r="I25" s="49" t="s">
        <v>7</v>
      </c>
      <c r="J25" s="49" t="s">
        <v>247</v>
      </c>
      <c r="K25" s="49">
        <v>0</v>
      </c>
      <c r="L25" s="203"/>
      <c r="M25" s="40" t="s">
        <v>7</v>
      </c>
      <c r="N25" s="40" t="s">
        <v>247</v>
      </c>
      <c r="O25" s="40">
        <v>5</v>
      </c>
      <c r="P25" s="203"/>
      <c r="Q25" s="50" t="s">
        <v>7</v>
      </c>
      <c r="R25" s="51" t="s">
        <v>247</v>
      </c>
      <c r="S25" s="48">
        <v>5</v>
      </c>
      <c r="T25" s="203"/>
      <c r="U25" s="40" t="s">
        <v>7</v>
      </c>
      <c r="V25" s="40" t="s">
        <v>247</v>
      </c>
      <c r="W25" s="40">
        <v>5</v>
      </c>
      <c r="X25" s="203"/>
      <c r="Y25" s="40" t="s">
        <v>7</v>
      </c>
      <c r="Z25" s="40" t="s">
        <v>247</v>
      </c>
      <c r="AA25" s="40">
        <v>5</v>
      </c>
      <c r="AB25" s="203"/>
      <c r="AC25" s="40" t="s">
        <v>7</v>
      </c>
      <c r="AD25" s="40" t="s">
        <v>247</v>
      </c>
      <c r="AE25" s="40">
        <v>5</v>
      </c>
      <c r="AF25" s="203"/>
      <c r="AG25" s="40" t="s">
        <v>7</v>
      </c>
      <c r="AH25" s="40" t="s">
        <v>247</v>
      </c>
      <c r="AI25" s="40">
        <v>5</v>
      </c>
      <c r="AJ25" s="203"/>
      <c r="AK25" s="40" t="s">
        <v>7</v>
      </c>
      <c r="AL25" s="40" t="s">
        <v>247</v>
      </c>
      <c r="AM25" s="40">
        <v>5</v>
      </c>
      <c r="AN25" s="203"/>
      <c r="AO25" s="40" t="s">
        <v>7</v>
      </c>
      <c r="AP25" s="40" t="s">
        <v>247</v>
      </c>
      <c r="AQ25" s="40">
        <v>5</v>
      </c>
      <c r="AR25" s="203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</row>
    <row r="26" spans="1:181" s="53" customFormat="1" ht="15" customHeight="1" x14ac:dyDescent="0.25">
      <c r="A26" s="40" t="s">
        <v>5</v>
      </c>
      <c r="B26" s="40" t="s">
        <v>243</v>
      </c>
      <c r="C26" s="40">
        <v>69</v>
      </c>
      <c r="D26" s="203"/>
      <c r="E26" s="39" t="s">
        <v>5</v>
      </c>
      <c r="F26" s="39" t="s">
        <v>243</v>
      </c>
      <c r="G26" s="48">
        <v>69</v>
      </c>
      <c r="H26" s="203"/>
      <c r="I26" s="49" t="s">
        <v>5</v>
      </c>
      <c r="J26" s="49" t="s">
        <v>243</v>
      </c>
      <c r="K26" s="49">
        <v>0</v>
      </c>
      <c r="L26" s="203"/>
      <c r="M26" s="40" t="s">
        <v>5</v>
      </c>
      <c r="N26" s="40" t="s">
        <v>243</v>
      </c>
      <c r="O26" s="40">
        <v>69</v>
      </c>
      <c r="P26" s="203"/>
      <c r="Q26" s="51" t="s">
        <v>5</v>
      </c>
      <c r="R26" s="54" t="s">
        <v>243</v>
      </c>
      <c r="S26" s="48">
        <v>69</v>
      </c>
      <c r="T26" s="203"/>
      <c r="U26" s="40" t="s">
        <v>5</v>
      </c>
      <c r="V26" s="40" t="s">
        <v>243</v>
      </c>
      <c r="W26" s="40">
        <v>7</v>
      </c>
      <c r="X26" s="203"/>
      <c r="Y26" s="40" t="s">
        <v>5</v>
      </c>
      <c r="Z26" s="40" t="s">
        <v>243</v>
      </c>
      <c r="AA26" s="40">
        <v>69</v>
      </c>
      <c r="AB26" s="203"/>
      <c r="AC26" s="40" t="s">
        <v>5</v>
      </c>
      <c r="AD26" s="40" t="s">
        <v>243</v>
      </c>
      <c r="AE26" s="40">
        <v>69</v>
      </c>
      <c r="AF26" s="203"/>
      <c r="AG26" s="40" t="s">
        <v>5</v>
      </c>
      <c r="AH26" s="40" t="s">
        <v>243</v>
      </c>
      <c r="AI26" s="40">
        <v>39</v>
      </c>
      <c r="AJ26" s="203"/>
      <c r="AK26" s="40" t="s">
        <v>5</v>
      </c>
      <c r="AL26" s="40" t="s">
        <v>243</v>
      </c>
      <c r="AM26" s="40">
        <v>39</v>
      </c>
      <c r="AN26" s="203"/>
      <c r="AO26" s="40" t="s">
        <v>5</v>
      </c>
      <c r="AP26" s="40" t="s">
        <v>243</v>
      </c>
      <c r="AQ26" s="40">
        <v>39</v>
      </c>
      <c r="AR26" s="203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</row>
    <row r="27" spans="1:181" s="53" customFormat="1" ht="15" customHeight="1" x14ac:dyDescent="0.25">
      <c r="A27" s="40" t="s">
        <v>11</v>
      </c>
      <c r="B27" s="40" t="s">
        <v>12</v>
      </c>
      <c r="C27" s="40">
        <v>160</v>
      </c>
      <c r="D27" s="203"/>
      <c r="E27" s="39" t="s">
        <v>11</v>
      </c>
      <c r="F27" s="39" t="s">
        <v>12</v>
      </c>
      <c r="G27" s="48">
        <v>160</v>
      </c>
      <c r="H27" s="203"/>
      <c r="I27" s="49" t="s">
        <v>11</v>
      </c>
      <c r="J27" s="49" t="s">
        <v>12</v>
      </c>
      <c r="K27" s="49">
        <v>0</v>
      </c>
      <c r="L27" s="203"/>
      <c r="M27" s="40" t="s">
        <v>11</v>
      </c>
      <c r="N27" s="40" t="s">
        <v>12</v>
      </c>
      <c r="O27" s="40">
        <v>150</v>
      </c>
      <c r="P27" s="203"/>
      <c r="Q27" s="51" t="s">
        <v>11</v>
      </c>
      <c r="R27" s="54" t="s">
        <v>12</v>
      </c>
      <c r="S27" s="48">
        <v>150</v>
      </c>
      <c r="T27" s="203"/>
      <c r="U27" s="40" t="s">
        <v>11</v>
      </c>
      <c r="V27" s="40" t="s">
        <v>12</v>
      </c>
      <c r="W27" s="40">
        <v>28</v>
      </c>
      <c r="X27" s="203"/>
      <c r="Y27" s="40" t="s">
        <v>11</v>
      </c>
      <c r="Z27" s="40" t="s">
        <v>12</v>
      </c>
      <c r="AA27" s="40">
        <v>160</v>
      </c>
      <c r="AB27" s="203"/>
      <c r="AC27" s="40" t="s">
        <v>11</v>
      </c>
      <c r="AD27" s="40" t="s">
        <v>12</v>
      </c>
      <c r="AE27" s="40">
        <v>160</v>
      </c>
      <c r="AF27" s="203"/>
      <c r="AG27" s="40" t="s">
        <v>11</v>
      </c>
      <c r="AH27" s="40" t="s">
        <v>12</v>
      </c>
      <c r="AI27" s="40">
        <v>110</v>
      </c>
      <c r="AJ27" s="203"/>
      <c r="AK27" s="40" t="s">
        <v>11</v>
      </c>
      <c r="AL27" s="40" t="s">
        <v>12</v>
      </c>
      <c r="AM27" s="40">
        <v>110</v>
      </c>
      <c r="AN27" s="203"/>
      <c r="AO27" s="40" t="s">
        <v>11</v>
      </c>
      <c r="AP27" s="40" t="s">
        <v>12</v>
      </c>
      <c r="AQ27" s="40">
        <v>110</v>
      </c>
      <c r="AR27" s="203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</row>
    <row r="28" spans="1:181" s="53" customFormat="1" ht="15" customHeight="1" x14ac:dyDescent="0.25">
      <c r="A28" s="40" t="s">
        <v>16</v>
      </c>
      <c r="B28" s="40" t="s">
        <v>15</v>
      </c>
      <c r="C28" s="40">
        <v>30</v>
      </c>
      <c r="D28" s="203"/>
      <c r="E28" s="39" t="s">
        <v>16</v>
      </c>
      <c r="F28" s="39" t="s">
        <v>15</v>
      </c>
      <c r="G28" s="48">
        <v>30</v>
      </c>
      <c r="H28" s="203"/>
      <c r="I28" s="49" t="s">
        <v>16</v>
      </c>
      <c r="J28" s="49" t="s">
        <v>15</v>
      </c>
      <c r="K28" s="49">
        <v>0</v>
      </c>
      <c r="L28" s="203"/>
      <c r="M28" s="40" t="s">
        <v>16</v>
      </c>
      <c r="N28" s="40" t="s">
        <v>15</v>
      </c>
      <c r="O28" s="40">
        <v>30</v>
      </c>
      <c r="P28" s="203"/>
      <c r="Q28" s="51" t="s">
        <v>16</v>
      </c>
      <c r="R28" s="54" t="s">
        <v>15</v>
      </c>
      <c r="S28" s="48">
        <v>30</v>
      </c>
      <c r="T28" s="203"/>
      <c r="U28" s="55" t="s">
        <v>16</v>
      </c>
      <c r="V28" s="55" t="s">
        <v>15</v>
      </c>
      <c r="W28" s="55">
        <v>0</v>
      </c>
      <c r="X28" s="203"/>
      <c r="Y28" s="40" t="s">
        <v>16</v>
      </c>
      <c r="Z28" s="40" t="s">
        <v>15</v>
      </c>
      <c r="AA28" s="40">
        <v>30</v>
      </c>
      <c r="AB28" s="203"/>
      <c r="AC28" s="40" t="s">
        <v>16</v>
      </c>
      <c r="AD28" s="40" t="s">
        <v>15</v>
      </c>
      <c r="AE28" s="40">
        <v>30</v>
      </c>
      <c r="AF28" s="203"/>
      <c r="AG28" s="55" t="s">
        <v>16</v>
      </c>
      <c r="AH28" s="55" t="s">
        <v>15</v>
      </c>
      <c r="AI28" s="55">
        <v>0</v>
      </c>
      <c r="AJ28" s="203"/>
      <c r="AK28" s="55" t="s">
        <v>16</v>
      </c>
      <c r="AL28" s="55" t="s">
        <v>15</v>
      </c>
      <c r="AM28" s="55">
        <v>0</v>
      </c>
      <c r="AN28" s="203"/>
      <c r="AO28" s="55" t="s">
        <v>16</v>
      </c>
      <c r="AP28" s="55" t="s">
        <v>15</v>
      </c>
      <c r="AQ28" s="55">
        <v>0</v>
      </c>
      <c r="AR28" s="203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</row>
    <row r="29" spans="1:181" s="53" customFormat="1" ht="15" customHeight="1" x14ac:dyDescent="0.25">
      <c r="A29" s="40" t="s">
        <v>25</v>
      </c>
      <c r="B29" s="40" t="s">
        <v>276</v>
      </c>
      <c r="C29" s="40">
        <v>20</v>
      </c>
      <c r="D29" s="203"/>
      <c r="E29" s="39" t="s">
        <v>25</v>
      </c>
      <c r="F29" s="39" t="s">
        <v>276</v>
      </c>
      <c r="G29" s="48">
        <v>20</v>
      </c>
      <c r="H29" s="203"/>
      <c r="I29" s="49" t="s">
        <v>25</v>
      </c>
      <c r="J29" s="49" t="s">
        <v>276</v>
      </c>
      <c r="K29" s="49">
        <v>0</v>
      </c>
      <c r="L29" s="203"/>
      <c r="M29" s="40" t="s">
        <v>25</v>
      </c>
      <c r="N29" s="40" t="s">
        <v>276</v>
      </c>
      <c r="O29" s="40">
        <v>20</v>
      </c>
      <c r="P29" s="203"/>
      <c r="Q29" s="51" t="s">
        <v>25</v>
      </c>
      <c r="R29" s="54" t="s">
        <v>276</v>
      </c>
      <c r="S29" s="48">
        <v>20</v>
      </c>
      <c r="T29" s="203"/>
      <c r="U29" s="40" t="s">
        <v>25</v>
      </c>
      <c r="V29" s="40" t="s">
        <v>276</v>
      </c>
      <c r="W29" s="40">
        <v>10</v>
      </c>
      <c r="X29" s="203"/>
      <c r="Y29" s="40" t="s">
        <v>25</v>
      </c>
      <c r="Z29" s="40" t="s">
        <v>276</v>
      </c>
      <c r="AA29" s="40">
        <v>20</v>
      </c>
      <c r="AB29" s="203"/>
      <c r="AC29" s="40" t="s">
        <v>25</v>
      </c>
      <c r="AD29" s="40" t="s">
        <v>276</v>
      </c>
      <c r="AE29" s="40">
        <v>20</v>
      </c>
      <c r="AF29" s="203"/>
      <c r="AG29" s="40" t="s">
        <v>25</v>
      </c>
      <c r="AH29" s="40" t="s">
        <v>276</v>
      </c>
      <c r="AI29" s="40">
        <v>16</v>
      </c>
      <c r="AJ29" s="203"/>
      <c r="AK29" s="40" t="s">
        <v>25</v>
      </c>
      <c r="AL29" s="40" t="s">
        <v>276</v>
      </c>
      <c r="AM29" s="40">
        <v>16</v>
      </c>
      <c r="AN29" s="203"/>
      <c r="AO29" s="40" t="s">
        <v>25</v>
      </c>
      <c r="AP29" s="40" t="s">
        <v>276</v>
      </c>
      <c r="AQ29" s="40">
        <v>16</v>
      </c>
      <c r="AR29" s="203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</row>
    <row r="30" spans="1:181" s="53" customFormat="1" ht="15" customHeight="1" x14ac:dyDescent="0.25">
      <c r="A30" s="40" t="s">
        <v>45</v>
      </c>
      <c r="B30" s="40" t="s">
        <v>46</v>
      </c>
      <c r="C30" s="40">
        <v>25</v>
      </c>
      <c r="D30" s="203"/>
      <c r="E30" s="39" t="s">
        <v>45</v>
      </c>
      <c r="F30" s="39" t="s">
        <v>46</v>
      </c>
      <c r="G30" s="48">
        <v>25</v>
      </c>
      <c r="H30" s="203"/>
      <c r="I30" s="49" t="s">
        <v>45</v>
      </c>
      <c r="J30" s="49" t="s">
        <v>46</v>
      </c>
      <c r="K30" s="49">
        <v>0</v>
      </c>
      <c r="L30" s="203"/>
      <c r="M30" s="40" t="s">
        <v>45</v>
      </c>
      <c r="N30" s="40" t="s">
        <v>46</v>
      </c>
      <c r="O30" s="40">
        <v>25</v>
      </c>
      <c r="P30" s="203"/>
      <c r="Q30" s="51" t="s">
        <v>45</v>
      </c>
      <c r="R30" s="54" t="s">
        <v>46</v>
      </c>
      <c r="S30" s="48">
        <v>25</v>
      </c>
      <c r="T30" s="203"/>
      <c r="U30" s="56" t="s">
        <v>45</v>
      </c>
      <c r="V30" s="57" t="s">
        <v>46</v>
      </c>
      <c r="W30" s="58">
        <v>0</v>
      </c>
      <c r="X30" s="203"/>
      <c r="Y30" s="40" t="s">
        <v>45</v>
      </c>
      <c r="Z30" s="40" t="s">
        <v>46</v>
      </c>
      <c r="AA30" s="40">
        <v>25</v>
      </c>
      <c r="AB30" s="203"/>
      <c r="AC30" s="40" t="s">
        <v>45</v>
      </c>
      <c r="AD30" s="40" t="s">
        <v>46</v>
      </c>
      <c r="AE30" s="40">
        <v>25</v>
      </c>
      <c r="AF30" s="203"/>
      <c r="AG30" s="40" t="s">
        <v>45</v>
      </c>
      <c r="AH30" s="40" t="s">
        <v>46</v>
      </c>
      <c r="AI30" s="40">
        <v>25</v>
      </c>
      <c r="AJ30" s="203"/>
      <c r="AK30" s="40" t="s">
        <v>45</v>
      </c>
      <c r="AL30" s="40" t="s">
        <v>46</v>
      </c>
      <c r="AM30" s="40">
        <v>25</v>
      </c>
      <c r="AN30" s="203"/>
      <c r="AO30" s="40" t="s">
        <v>45</v>
      </c>
      <c r="AP30" s="40" t="s">
        <v>46</v>
      </c>
      <c r="AQ30" s="40">
        <v>25</v>
      </c>
      <c r="AR30" s="203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</row>
    <row r="31" spans="1:181" s="53" customFormat="1" ht="15" customHeight="1" x14ac:dyDescent="0.25">
      <c r="A31" s="40" t="s">
        <v>57</v>
      </c>
      <c r="B31" s="40" t="s">
        <v>58</v>
      </c>
      <c r="C31" s="40">
        <v>5</v>
      </c>
      <c r="D31" s="203"/>
      <c r="E31" s="39" t="s">
        <v>57</v>
      </c>
      <c r="F31" s="39" t="s">
        <v>58</v>
      </c>
      <c r="G31" s="48">
        <v>5</v>
      </c>
      <c r="H31" s="203"/>
      <c r="I31" s="49" t="s">
        <v>57</v>
      </c>
      <c r="J31" s="49" t="s">
        <v>58</v>
      </c>
      <c r="K31" s="49">
        <v>0</v>
      </c>
      <c r="L31" s="203"/>
      <c r="M31" s="40" t="s">
        <v>57</v>
      </c>
      <c r="N31" s="40" t="s">
        <v>58</v>
      </c>
      <c r="O31" s="40">
        <v>5</v>
      </c>
      <c r="P31" s="203"/>
      <c r="Q31" s="59" t="s">
        <v>57</v>
      </c>
      <c r="R31" s="54" t="s">
        <v>58</v>
      </c>
      <c r="S31" s="48">
        <v>5</v>
      </c>
      <c r="T31" s="203"/>
      <c r="U31" s="60" t="s">
        <v>57</v>
      </c>
      <c r="V31" s="57" t="s">
        <v>58</v>
      </c>
      <c r="W31" s="58">
        <v>0</v>
      </c>
      <c r="X31" s="203"/>
      <c r="Y31" s="40" t="s">
        <v>57</v>
      </c>
      <c r="Z31" s="40" t="s">
        <v>58</v>
      </c>
      <c r="AA31" s="40">
        <v>5</v>
      </c>
      <c r="AB31" s="203"/>
      <c r="AC31" s="40" t="s">
        <v>57</v>
      </c>
      <c r="AD31" s="40" t="s">
        <v>58</v>
      </c>
      <c r="AE31" s="40">
        <v>5</v>
      </c>
      <c r="AF31" s="203"/>
      <c r="AG31" s="40" t="s">
        <v>57</v>
      </c>
      <c r="AH31" s="40" t="s">
        <v>58</v>
      </c>
      <c r="AI31" s="40">
        <v>5</v>
      </c>
      <c r="AJ31" s="203"/>
      <c r="AK31" s="40" t="s">
        <v>57</v>
      </c>
      <c r="AL31" s="40" t="s">
        <v>58</v>
      </c>
      <c r="AM31" s="40">
        <v>5</v>
      </c>
      <c r="AN31" s="203"/>
      <c r="AO31" s="40" t="s">
        <v>57</v>
      </c>
      <c r="AP31" s="40" t="s">
        <v>58</v>
      </c>
      <c r="AQ31" s="40">
        <v>5</v>
      </c>
      <c r="AR31" s="203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</row>
    <row r="32" spans="1:181" s="166" customFormat="1" ht="22.5" customHeight="1" thickBot="1" x14ac:dyDescent="0.3">
      <c r="A32" s="199" t="s">
        <v>56</v>
      </c>
      <c r="B32" s="200"/>
      <c r="C32" s="162">
        <f>SUM(C25:C31)</f>
        <v>314</v>
      </c>
      <c r="D32" s="163">
        <v>0</v>
      </c>
      <c r="E32" s="204" t="s">
        <v>56</v>
      </c>
      <c r="F32" s="200"/>
      <c r="G32" s="162">
        <f>SUM(G25:G31)</f>
        <v>314</v>
      </c>
      <c r="H32" s="163">
        <v>0</v>
      </c>
      <c r="I32" s="199" t="s">
        <v>56</v>
      </c>
      <c r="J32" s="200"/>
      <c r="K32" s="162">
        <f>SUM(K25:K31)</f>
        <v>0</v>
      </c>
      <c r="L32" s="163">
        <v>0</v>
      </c>
      <c r="M32" s="204" t="s">
        <v>56</v>
      </c>
      <c r="N32" s="200"/>
      <c r="O32" s="162">
        <f>SUM(O25:O31)</f>
        <v>304</v>
      </c>
      <c r="P32" s="163">
        <v>0</v>
      </c>
      <c r="Q32" s="204" t="s">
        <v>56</v>
      </c>
      <c r="R32" s="200"/>
      <c r="S32" s="162">
        <f>SUM(S25:S31)</f>
        <v>304</v>
      </c>
      <c r="T32" s="163">
        <v>0</v>
      </c>
      <c r="U32" s="199" t="s">
        <v>56</v>
      </c>
      <c r="V32" s="200"/>
      <c r="W32" s="162">
        <f>SUM(W25:W31)</f>
        <v>50</v>
      </c>
      <c r="X32" s="164">
        <v>0.03</v>
      </c>
      <c r="Y32" s="204" t="s">
        <v>56</v>
      </c>
      <c r="Z32" s="200"/>
      <c r="AA32" s="162">
        <f>SUM(AA25:AA31)</f>
        <v>314</v>
      </c>
      <c r="AB32" s="163">
        <v>0</v>
      </c>
      <c r="AC32" s="199" t="s">
        <v>56</v>
      </c>
      <c r="AD32" s="200"/>
      <c r="AE32" s="162">
        <f>SUM(AE25:AE31)</f>
        <v>314</v>
      </c>
      <c r="AF32" s="163">
        <v>0</v>
      </c>
      <c r="AG32" s="204" t="s">
        <v>56</v>
      </c>
      <c r="AH32" s="200"/>
      <c r="AI32" s="162">
        <f>SUM(AI25:AI31)</f>
        <v>200</v>
      </c>
      <c r="AJ32" s="163">
        <v>0.01</v>
      </c>
      <c r="AK32" s="204" t="s">
        <v>56</v>
      </c>
      <c r="AL32" s="200"/>
      <c r="AM32" s="162">
        <f>SUM(AM25:AM31)</f>
        <v>200</v>
      </c>
      <c r="AN32" s="163">
        <v>0.01</v>
      </c>
      <c r="AO32" s="204" t="s">
        <v>56</v>
      </c>
      <c r="AP32" s="200"/>
      <c r="AQ32" s="162">
        <f>SUM(AQ25:AQ31)</f>
        <v>200</v>
      </c>
      <c r="AR32" s="163">
        <v>0.01</v>
      </c>
      <c r="AS32" s="165"/>
      <c r="AT32" s="165"/>
      <c r="AU32" s="165"/>
      <c r="AV32" s="165"/>
      <c r="AW32" s="165"/>
      <c r="AX32" s="165"/>
      <c r="AY32" s="165"/>
      <c r="AZ32" s="165"/>
      <c r="BA32" s="165"/>
      <c r="BB32" s="165"/>
      <c r="BC32" s="165"/>
      <c r="BD32" s="165"/>
      <c r="BE32" s="165"/>
      <c r="BF32" s="165"/>
      <c r="BG32" s="165"/>
      <c r="BH32" s="165"/>
      <c r="BI32" s="165"/>
      <c r="BJ32" s="165"/>
      <c r="BK32" s="165"/>
      <c r="BL32" s="165"/>
      <c r="BM32" s="165"/>
      <c r="BN32" s="165"/>
      <c r="BO32" s="165"/>
      <c r="BP32" s="165"/>
      <c r="BQ32" s="165"/>
      <c r="BR32" s="165"/>
      <c r="BS32" s="165"/>
      <c r="BT32" s="165"/>
      <c r="BU32" s="165"/>
      <c r="BV32" s="165"/>
      <c r="BW32" s="165"/>
      <c r="BX32" s="165"/>
      <c r="BY32" s="165"/>
      <c r="BZ32" s="165"/>
      <c r="CA32" s="165"/>
      <c r="CB32" s="165"/>
      <c r="CC32" s="165"/>
      <c r="CD32" s="165"/>
      <c r="CE32" s="165"/>
      <c r="CF32" s="165"/>
      <c r="CG32" s="165"/>
      <c r="CH32" s="165"/>
      <c r="CI32" s="165"/>
      <c r="CJ32" s="165"/>
      <c r="CK32" s="165"/>
      <c r="CL32" s="165"/>
      <c r="CM32" s="165"/>
      <c r="CN32" s="165"/>
      <c r="CO32" s="165"/>
      <c r="CP32" s="165"/>
      <c r="CQ32" s="165"/>
      <c r="CR32" s="165"/>
      <c r="CS32" s="165"/>
      <c r="CT32" s="165"/>
      <c r="CU32" s="165"/>
      <c r="CV32" s="165"/>
      <c r="CW32" s="165"/>
      <c r="CX32" s="165"/>
      <c r="CY32" s="165"/>
      <c r="CZ32" s="165"/>
      <c r="DA32" s="165"/>
      <c r="DB32" s="165"/>
      <c r="DC32" s="165"/>
      <c r="DD32" s="165"/>
      <c r="DE32" s="165"/>
      <c r="DF32" s="165"/>
      <c r="DG32" s="165"/>
      <c r="DH32" s="165"/>
      <c r="DI32" s="165"/>
      <c r="DJ32" s="165"/>
      <c r="DK32" s="165"/>
      <c r="DL32" s="165"/>
      <c r="DM32" s="165"/>
      <c r="DN32" s="165"/>
      <c r="DO32" s="165"/>
      <c r="DP32" s="165"/>
      <c r="DQ32" s="165"/>
      <c r="DR32" s="165"/>
      <c r="DS32" s="165"/>
      <c r="DT32" s="165"/>
      <c r="DU32" s="165"/>
      <c r="DV32" s="165"/>
      <c r="DW32" s="165"/>
      <c r="DX32" s="165"/>
      <c r="DY32" s="165"/>
      <c r="DZ32" s="165"/>
      <c r="EA32" s="165"/>
      <c r="EB32" s="165"/>
      <c r="EC32" s="165"/>
      <c r="ED32" s="165"/>
      <c r="EE32" s="165"/>
      <c r="EF32" s="165"/>
      <c r="EG32" s="165"/>
      <c r="EH32" s="165"/>
      <c r="EI32" s="165"/>
      <c r="EJ32" s="165"/>
      <c r="EK32" s="165"/>
      <c r="EL32" s="165"/>
      <c r="EM32" s="165"/>
      <c r="EN32" s="165"/>
      <c r="EO32" s="165"/>
      <c r="EP32" s="165"/>
      <c r="EQ32" s="165"/>
      <c r="ER32" s="165"/>
      <c r="ES32" s="165"/>
      <c r="ET32" s="165"/>
      <c r="EU32" s="165"/>
      <c r="EV32" s="165"/>
      <c r="EW32" s="165"/>
      <c r="EX32" s="165"/>
      <c r="EY32" s="165"/>
      <c r="EZ32" s="165"/>
      <c r="FA32" s="165"/>
      <c r="FB32" s="165"/>
      <c r="FC32" s="165"/>
      <c r="FD32" s="165"/>
      <c r="FE32" s="165"/>
      <c r="FF32" s="165"/>
      <c r="FG32" s="165"/>
      <c r="FH32" s="165"/>
      <c r="FI32" s="165"/>
      <c r="FJ32" s="165"/>
      <c r="FK32" s="165"/>
      <c r="FL32" s="165"/>
      <c r="FM32" s="165"/>
      <c r="FN32" s="165"/>
      <c r="FO32" s="165"/>
      <c r="FP32" s="165"/>
      <c r="FQ32" s="165"/>
      <c r="FR32" s="165"/>
      <c r="FS32" s="165"/>
      <c r="FT32" s="165"/>
      <c r="FU32" s="165"/>
      <c r="FV32" s="165"/>
      <c r="FW32" s="165"/>
      <c r="FX32" s="165"/>
      <c r="FY32" s="165"/>
    </row>
    <row r="33" spans="1:181" s="140" customFormat="1" ht="22.5" customHeight="1" x14ac:dyDescent="0.25">
      <c r="A33" s="136" t="s">
        <v>44</v>
      </c>
      <c r="B33" s="137" t="s">
        <v>50</v>
      </c>
      <c r="C33" s="201" t="s">
        <v>253</v>
      </c>
      <c r="D33" s="205"/>
      <c r="E33" s="138" t="s">
        <v>44</v>
      </c>
      <c r="F33" s="137" t="s">
        <v>50</v>
      </c>
      <c r="G33" s="201" t="s">
        <v>253</v>
      </c>
      <c r="H33" s="202"/>
      <c r="I33" s="136" t="s">
        <v>44</v>
      </c>
      <c r="J33" s="137" t="s">
        <v>50</v>
      </c>
      <c r="K33" s="201" t="s">
        <v>18</v>
      </c>
      <c r="L33" s="205"/>
      <c r="M33" s="138" t="s">
        <v>44</v>
      </c>
      <c r="N33" s="137" t="s">
        <v>50</v>
      </c>
      <c r="O33" s="201" t="s">
        <v>226</v>
      </c>
      <c r="P33" s="202"/>
      <c r="Q33" s="138" t="s">
        <v>44</v>
      </c>
      <c r="R33" s="137" t="s">
        <v>50</v>
      </c>
      <c r="S33" s="201" t="s">
        <v>228</v>
      </c>
      <c r="T33" s="202"/>
      <c r="U33" s="136" t="s">
        <v>44</v>
      </c>
      <c r="V33" s="137" t="s">
        <v>50</v>
      </c>
      <c r="W33" s="201" t="s">
        <v>228</v>
      </c>
      <c r="X33" s="205"/>
      <c r="Y33" s="138" t="s">
        <v>44</v>
      </c>
      <c r="Z33" s="137" t="s">
        <v>50</v>
      </c>
      <c r="AA33" s="201" t="s">
        <v>228</v>
      </c>
      <c r="AB33" s="202"/>
      <c r="AC33" s="136" t="s">
        <v>44</v>
      </c>
      <c r="AD33" s="137" t="s">
        <v>50</v>
      </c>
      <c r="AE33" s="201" t="s">
        <v>227</v>
      </c>
      <c r="AF33" s="205"/>
      <c r="AG33" s="138" t="s">
        <v>44</v>
      </c>
      <c r="AH33" s="137" t="s">
        <v>50</v>
      </c>
      <c r="AI33" s="201" t="s">
        <v>228</v>
      </c>
      <c r="AJ33" s="205"/>
      <c r="AK33" s="138" t="s">
        <v>44</v>
      </c>
      <c r="AL33" s="137" t="s">
        <v>50</v>
      </c>
      <c r="AM33" s="201" t="s">
        <v>226</v>
      </c>
      <c r="AN33" s="205"/>
      <c r="AO33" s="138" t="s">
        <v>44</v>
      </c>
      <c r="AP33" s="137" t="s">
        <v>50</v>
      </c>
      <c r="AQ33" s="201" t="s">
        <v>255</v>
      </c>
      <c r="AR33" s="205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  <c r="BI33" s="139"/>
      <c r="BJ33" s="139"/>
      <c r="BK33" s="139"/>
      <c r="BL33" s="139"/>
      <c r="BM33" s="139"/>
      <c r="BN33" s="139"/>
      <c r="BO33" s="139"/>
      <c r="BP33" s="139"/>
      <c r="BQ33" s="139"/>
      <c r="BR33" s="139"/>
      <c r="BS33" s="139"/>
      <c r="BT33" s="139"/>
      <c r="BU33" s="139"/>
      <c r="BV33" s="139"/>
      <c r="BW33" s="139"/>
      <c r="BX33" s="139"/>
      <c r="BY33" s="139"/>
      <c r="BZ33" s="139"/>
      <c r="CA33" s="139"/>
      <c r="CB33" s="139"/>
      <c r="CC33" s="139"/>
      <c r="CD33" s="139"/>
      <c r="CE33" s="139"/>
      <c r="CF33" s="139"/>
      <c r="CG33" s="139"/>
      <c r="CH33" s="139"/>
      <c r="CI33" s="139"/>
      <c r="CJ33" s="139"/>
      <c r="CK33" s="139"/>
      <c r="CL33" s="139"/>
      <c r="CM33" s="139"/>
      <c r="CN33" s="139"/>
      <c r="CO33" s="139"/>
      <c r="CP33" s="139"/>
      <c r="CQ33" s="139"/>
      <c r="CR33" s="139"/>
      <c r="CS33" s="139"/>
      <c r="CT33" s="139"/>
      <c r="CU33" s="139"/>
      <c r="CV33" s="139"/>
      <c r="CW33" s="139"/>
      <c r="CX33" s="139"/>
      <c r="CY33" s="139"/>
      <c r="CZ33" s="139"/>
      <c r="DA33" s="139"/>
      <c r="DB33" s="139"/>
      <c r="DC33" s="139"/>
      <c r="DD33" s="139"/>
      <c r="DE33" s="139"/>
      <c r="DF33" s="139"/>
      <c r="DG33" s="139"/>
      <c r="DH33" s="139"/>
      <c r="DI33" s="139"/>
      <c r="DJ33" s="139"/>
      <c r="DK33" s="139"/>
      <c r="DL33" s="139"/>
      <c r="DM33" s="139"/>
      <c r="DN33" s="139"/>
      <c r="DO33" s="139"/>
      <c r="DP33" s="139"/>
      <c r="DQ33" s="139"/>
      <c r="DR33" s="139"/>
      <c r="DS33" s="139"/>
      <c r="DT33" s="139"/>
      <c r="DU33" s="139"/>
      <c r="DV33" s="139"/>
      <c r="DW33" s="139"/>
      <c r="DX33" s="139"/>
      <c r="DY33" s="139"/>
      <c r="DZ33" s="139"/>
      <c r="EA33" s="139"/>
      <c r="EB33" s="139"/>
      <c r="EC33" s="139"/>
      <c r="ED33" s="139"/>
      <c r="EE33" s="139"/>
      <c r="EF33" s="139"/>
      <c r="EG33" s="139"/>
      <c r="EH33" s="139"/>
      <c r="EI33" s="139"/>
      <c r="EJ33" s="139"/>
      <c r="EK33" s="139"/>
      <c r="EL33" s="139"/>
      <c r="EM33" s="139"/>
      <c r="EN33" s="139"/>
      <c r="EO33" s="139"/>
      <c r="EP33" s="139"/>
      <c r="EQ33" s="139"/>
      <c r="ER33" s="139"/>
      <c r="ES33" s="139"/>
      <c r="ET33" s="139"/>
      <c r="EU33" s="139"/>
      <c r="EV33" s="139"/>
      <c r="EW33" s="139"/>
      <c r="EX33" s="139"/>
      <c r="EY33" s="139"/>
      <c r="EZ33" s="139"/>
      <c r="FA33" s="139"/>
      <c r="FB33" s="139"/>
      <c r="FC33" s="139"/>
      <c r="FD33" s="139"/>
      <c r="FE33" s="139"/>
      <c r="FF33" s="139"/>
      <c r="FG33" s="139"/>
      <c r="FH33" s="139"/>
      <c r="FI33" s="139"/>
      <c r="FJ33" s="139"/>
      <c r="FK33" s="139"/>
      <c r="FL33" s="139"/>
      <c r="FM33" s="139"/>
      <c r="FN33" s="139"/>
      <c r="FO33" s="139"/>
      <c r="FP33" s="139"/>
      <c r="FQ33" s="139"/>
      <c r="FR33" s="139"/>
      <c r="FS33" s="139"/>
      <c r="FT33" s="139"/>
      <c r="FU33" s="139"/>
      <c r="FV33" s="139"/>
      <c r="FW33" s="139"/>
      <c r="FX33" s="139"/>
      <c r="FY33" s="139"/>
    </row>
    <row r="34" spans="1:181" s="53" customFormat="1" ht="15.75" customHeight="1" x14ac:dyDescent="0.25">
      <c r="A34" s="40" t="s">
        <v>5</v>
      </c>
      <c r="B34" s="61" t="s">
        <v>243</v>
      </c>
      <c r="C34" s="40">
        <v>179</v>
      </c>
      <c r="D34" s="182"/>
      <c r="E34" s="39" t="s">
        <v>5</v>
      </c>
      <c r="F34" s="39" t="s">
        <v>243</v>
      </c>
      <c r="G34" s="41">
        <v>179</v>
      </c>
      <c r="H34" s="182"/>
      <c r="I34" s="62" t="s">
        <v>5</v>
      </c>
      <c r="J34" s="63" t="s">
        <v>243</v>
      </c>
      <c r="K34" s="58">
        <v>0</v>
      </c>
      <c r="L34" s="182"/>
      <c r="M34" s="40" t="s">
        <v>5</v>
      </c>
      <c r="N34" s="40" t="s">
        <v>243</v>
      </c>
      <c r="O34" s="40">
        <v>99</v>
      </c>
      <c r="P34" s="182"/>
      <c r="Q34" s="40" t="s">
        <v>5</v>
      </c>
      <c r="R34" s="40" t="s">
        <v>243</v>
      </c>
      <c r="S34" s="40">
        <v>81</v>
      </c>
      <c r="T34" s="182"/>
      <c r="U34" s="42" t="s">
        <v>5</v>
      </c>
      <c r="V34" s="64" t="s">
        <v>243</v>
      </c>
      <c r="W34" s="41">
        <v>81</v>
      </c>
      <c r="X34" s="182"/>
      <c r="Y34" s="42" t="s">
        <v>5</v>
      </c>
      <c r="Z34" s="64" t="s">
        <v>243</v>
      </c>
      <c r="AA34" s="41">
        <v>81</v>
      </c>
      <c r="AB34" s="182"/>
      <c r="AC34" s="40" t="s">
        <v>5</v>
      </c>
      <c r="AD34" s="40" t="s">
        <v>243</v>
      </c>
      <c r="AE34" s="40">
        <v>126</v>
      </c>
      <c r="AF34" s="182"/>
      <c r="AG34" s="40" t="s">
        <v>5</v>
      </c>
      <c r="AH34" s="40" t="s">
        <v>243</v>
      </c>
      <c r="AI34" s="40">
        <v>66</v>
      </c>
      <c r="AJ34" s="182"/>
      <c r="AK34" s="40" t="s">
        <v>5</v>
      </c>
      <c r="AL34" s="40" t="s">
        <v>243</v>
      </c>
      <c r="AM34" s="40">
        <v>99</v>
      </c>
      <c r="AN34" s="182"/>
      <c r="AO34" s="40" t="s">
        <v>5</v>
      </c>
      <c r="AP34" s="40" t="s">
        <v>243</v>
      </c>
      <c r="AQ34" s="40">
        <v>99</v>
      </c>
      <c r="AR34" s="18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</row>
    <row r="35" spans="1:181" s="53" customFormat="1" ht="15.75" customHeight="1" x14ac:dyDescent="0.25">
      <c r="A35" s="40" t="s">
        <v>63</v>
      </c>
      <c r="B35" s="61" t="s">
        <v>244</v>
      </c>
      <c r="C35" s="40">
        <v>21</v>
      </c>
      <c r="D35" s="182"/>
      <c r="E35" s="39" t="s">
        <v>63</v>
      </c>
      <c r="F35" s="39" t="s">
        <v>244</v>
      </c>
      <c r="G35" s="41">
        <v>21</v>
      </c>
      <c r="H35" s="182"/>
      <c r="I35" s="62" t="s">
        <v>63</v>
      </c>
      <c r="J35" s="63" t="s">
        <v>244</v>
      </c>
      <c r="K35" s="58">
        <v>0</v>
      </c>
      <c r="L35" s="182"/>
      <c r="M35" s="55" t="s">
        <v>63</v>
      </c>
      <c r="N35" s="55" t="s">
        <v>244</v>
      </c>
      <c r="O35" s="55">
        <v>0</v>
      </c>
      <c r="P35" s="182"/>
      <c r="Q35" s="55" t="s">
        <v>63</v>
      </c>
      <c r="R35" s="55" t="s">
        <v>244</v>
      </c>
      <c r="S35" s="55">
        <v>0</v>
      </c>
      <c r="T35" s="182"/>
      <c r="U35" s="62" t="s">
        <v>63</v>
      </c>
      <c r="V35" s="56" t="s">
        <v>244</v>
      </c>
      <c r="W35" s="58">
        <v>0</v>
      </c>
      <c r="X35" s="182"/>
      <c r="Y35" s="62" t="s">
        <v>63</v>
      </c>
      <c r="Z35" s="56" t="s">
        <v>244</v>
      </c>
      <c r="AA35" s="58">
        <v>0</v>
      </c>
      <c r="AB35" s="182"/>
      <c r="AC35" s="55" t="s">
        <v>63</v>
      </c>
      <c r="AD35" s="55" t="s">
        <v>244</v>
      </c>
      <c r="AE35" s="55">
        <v>0</v>
      </c>
      <c r="AF35" s="182"/>
      <c r="AG35" s="55" t="s">
        <v>63</v>
      </c>
      <c r="AH35" s="55" t="s">
        <v>244</v>
      </c>
      <c r="AI35" s="55">
        <v>0</v>
      </c>
      <c r="AJ35" s="182"/>
      <c r="AK35" s="55" t="s">
        <v>63</v>
      </c>
      <c r="AL35" s="55" t="s">
        <v>244</v>
      </c>
      <c r="AM35" s="55">
        <v>0</v>
      </c>
      <c r="AN35" s="182"/>
      <c r="AO35" s="40" t="s">
        <v>63</v>
      </c>
      <c r="AP35" s="40" t="s">
        <v>244</v>
      </c>
      <c r="AQ35" s="40">
        <v>50</v>
      </c>
      <c r="AR35" s="18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</row>
    <row r="36" spans="1:181" s="53" customFormat="1" ht="15.75" customHeight="1" x14ac:dyDescent="0.25">
      <c r="A36" s="40" t="s">
        <v>11</v>
      </c>
      <c r="B36" s="61" t="s">
        <v>12</v>
      </c>
      <c r="C36" s="40">
        <v>20</v>
      </c>
      <c r="D36" s="182"/>
      <c r="E36" s="39" t="s">
        <v>11</v>
      </c>
      <c r="F36" s="39" t="s">
        <v>12</v>
      </c>
      <c r="G36" s="41">
        <v>20</v>
      </c>
      <c r="H36" s="182"/>
      <c r="I36" s="62" t="s">
        <v>11</v>
      </c>
      <c r="J36" s="63" t="s">
        <v>12</v>
      </c>
      <c r="K36" s="58">
        <v>0</v>
      </c>
      <c r="L36" s="182"/>
      <c r="M36" s="40" t="s">
        <v>11</v>
      </c>
      <c r="N36" s="40" t="s">
        <v>12</v>
      </c>
      <c r="O36" s="40">
        <v>21</v>
      </c>
      <c r="P36" s="182"/>
      <c r="Q36" s="40" t="s">
        <v>11</v>
      </c>
      <c r="R36" s="40" t="s">
        <v>12</v>
      </c>
      <c r="S36" s="40">
        <v>20</v>
      </c>
      <c r="T36" s="182"/>
      <c r="U36" s="42" t="s">
        <v>11</v>
      </c>
      <c r="V36" s="64" t="s">
        <v>12</v>
      </c>
      <c r="W36" s="41">
        <v>20</v>
      </c>
      <c r="X36" s="182"/>
      <c r="Y36" s="42" t="s">
        <v>11</v>
      </c>
      <c r="Z36" s="64" t="s">
        <v>12</v>
      </c>
      <c r="AA36" s="41">
        <v>20</v>
      </c>
      <c r="AB36" s="182"/>
      <c r="AC36" s="40" t="s">
        <v>11</v>
      </c>
      <c r="AD36" s="40" t="s">
        <v>12</v>
      </c>
      <c r="AE36" s="40">
        <v>34</v>
      </c>
      <c r="AF36" s="182"/>
      <c r="AG36" s="40" t="s">
        <v>11</v>
      </c>
      <c r="AH36" s="40" t="s">
        <v>12</v>
      </c>
      <c r="AI36" s="40">
        <v>14</v>
      </c>
      <c r="AJ36" s="182"/>
      <c r="AK36" s="40" t="s">
        <v>11</v>
      </c>
      <c r="AL36" s="40" t="s">
        <v>12</v>
      </c>
      <c r="AM36" s="40">
        <v>14</v>
      </c>
      <c r="AN36" s="182"/>
      <c r="AO36" s="40" t="s">
        <v>11</v>
      </c>
      <c r="AP36" s="40" t="s">
        <v>12</v>
      </c>
      <c r="AQ36" s="40">
        <v>80</v>
      </c>
      <c r="AR36" s="18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</row>
    <row r="37" spans="1:181" s="53" customFormat="1" ht="15.75" customHeight="1" x14ac:dyDescent="0.25">
      <c r="A37" s="40" t="s">
        <v>16</v>
      </c>
      <c r="B37" s="61" t="s">
        <v>15</v>
      </c>
      <c r="C37" s="40">
        <v>80</v>
      </c>
      <c r="D37" s="182"/>
      <c r="E37" s="39" t="s">
        <v>16</v>
      </c>
      <c r="F37" s="39" t="s">
        <v>15</v>
      </c>
      <c r="G37" s="41">
        <v>80</v>
      </c>
      <c r="H37" s="182"/>
      <c r="I37" s="62" t="s">
        <v>16</v>
      </c>
      <c r="J37" s="63" t="s">
        <v>15</v>
      </c>
      <c r="K37" s="58">
        <v>0</v>
      </c>
      <c r="L37" s="182"/>
      <c r="M37" s="40" t="s">
        <v>16</v>
      </c>
      <c r="N37" s="40" t="s">
        <v>15</v>
      </c>
      <c r="O37" s="40">
        <v>80</v>
      </c>
      <c r="P37" s="182"/>
      <c r="Q37" s="40" t="s">
        <v>16</v>
      </c>
      <c r="R37" s="40" t="s">
        <v>15</v>
      </c>
      <c r="S37" s="40">
        <v>60</v>
      </c>
      <c r="T37" s="182"/>
      <c r="U37" s="42" t="s">
        <v>16</v>
      </c>
      <c r="V37" s="64" t="s">
        <v>15</v>
      </c>
      <c r="W37" s="41">
        <v>60</v>
      </c>
      <c r="X37" s="182"/>
      <c r="Y37" s="42" t="s">
        <v>16</v>
      </c>
      <c r="Z37" s="64" t="s">
        <v>15</v>
      </c>
      <c r="AA37" s="41">
        <v>60</v>
      </c>
      <c r="AB37" s="182"/>
      <c r="AC37" s="40" t="s">
        <v>16</v>
      </c>
      <c r="AD37" s="40" t="s">
        <v>15</v>
      </c>
      <c r="AE37" s="40">
        <v>80</v>
      </c>
      <c r="AF37" s="182"/>
      <c r="AG37" s="40" t="s">
        <v>16</v>
      </c>
      <c r="AH37" s="40" t="s">
        <v>15</v>
      </c>
      <c r="AI37" s="40">
        <v>60</v>
      </c>
      <c r="AJ37" s="182"/>
      <c r="AK37" s="40" t="s">
        <v>16</v>
      </c>
      <c r="AL37" s="40" t="s">
        <v>15</v>
      </c>
      <c r="AM37" s="40">
        <v>77</v>
      </c>
      <c r="AN37" s="182"/>
      <c r="AO37" s="40" t="s">
        <v>16</v>
      </c>
      <c r="AP37" s="40" t="s">
        <v>15</v>
      </c>
      <c r="AQ37" s="40">
        <v>80</v>
      </c>
      <c r="AR37" s="18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</row>
    <row r="38" spans="1:181" s="53" customFormat="1" ht="15.75" customHeight="1" x14ac:dyDescent="0.25">
      <c r="A38" s="40" t="s">
        <v>25</v>
      </c>
      <c r="B38" s="61" t="s">
        <v>276</v>
      </c>
      <c r="C38" s="40">
        <v>15</v>
      </c>
      <c r="D38" s="182"/>
      <c r="E38" s="39" t="s">
        <v>25</v>
      </c>
      <c r="F38" s="39" t="s">
        <v>276</v>
      </c>
      <c r="G38" s="41">
        <v>15</v>
      </c>
      <c r="H38" s="182"/>
      <c r="I38" s="62" t="s">
        <v>25</v>
      </c>
      <c r="J38" s="63" t="s">
        <v>276</v>
      </c>
      <c r="K38" s="58">
        <v>0</v>
      </c>
      <c r="L38" s="182"/>
      <c r="M38" s="40" t="s">
        <v>25</v>
      </c>
      <c r="N38" s="40" t="s">
        <v>276</v>
      </c>
      <c r="O38" s="40">
        <v>15</v>
      </c>
      <c r="P38" s="182"/>
      <c r="Q38" s="40" t="s">
        <v>25</v>
      </c>
      <c r="R38" s="40" t="s">
        <v>276</v>
      </c>
      <c r="S38" s="40">
        <v>15</v>
      </c>
      <c r="T38" s="182"/>
      <c r="U38" s="42" t="s">
        <v>25</v>
      </c>
      <c r="V38" s="64" t="s">
        <v>276</v>
      </c>
      <c r="W38" s="41">
        <v>15</v>
      </c>
      <c r="X38" s="182"/>
      <c r="Y38" s="42" t="s">
        <v>25</v>
      </c>
      <c r="Z38" s="64" t="s">
        <v>276</v>
      </c>
      <c r="AA38" s="41">
        <v>15</v>
      </c>
      <c r="AB38" s="182"/>
      <c r="AC38" s="40" t="s">
        <v>25</v>
      </c>
      <c r="AD38" s="40" t="s">
        <v>276</v>
      </c>
      <c r="AE38" s="40">
        <v>15</v>
      </c>
      <c r="AF38" s="182"/>
      <c r="AG38" s="40" t="s">
        <v>25</v>
      </c>
      <c r="AH38" s="40" t="s">
        <v>276</v>
      </c>
      <c r="AI38" s="40">
        <v>15</v>
      </c>
      <c r="AJ38" s="182"/>
      <c r="AK38" s="40" t="s">
        <v>25</v>
      </c>
      <c r="AL38" s="40" t="s">
        <v>276</v>
      </c>
      <c r="AM38" s="40">
        <v>15</v>
      </c>
      <c r="AN38" s="182"/>
      <c r="AO38" s="40" t="s">
        <v>25</v>
      </c>
      <c r="AP38" s="40" t="s">
        <v>276</v>
      </c>
      <c r="AQ38" s="40">
        <v>20</v>
      </c>
      <c r="AR38" s="18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</row>
    <row r="39" spans="1:181" s="53" customFormat="1" ht="15.75" customHeight="1" x14ac:dyDescent="0.25">
      <c r="A39" s="40" t="s">
        <v>136</v>
      </c>
      <c r="B39" s="61" t="s">
        <v>134</v>
      </c>
      <c r="C39" s="40">
        <v>30</v>
      </c>
      <c r="D39" s="182"/>
      <c r="E39" s="39" t="s">
        <v>136</v>
      </c>
      <c r="F39" s="39" t="s">
        <v>134</v>
      </c>
      <c r="G39" s="41">
        <v>30</v>
      </c>
      <c r="H39" s="182"/>
      <c r="I39" s="60" t="s">
        <v>136</v>
      </c>
      <c r="J39" s="63" t="s">
        <v>134</v>
      </c>
      <c r="K39" s="58">
        <v>0</v>
      </c>
      <c r="L39" s="182"/>
      <c r="M39" s="40" t="s">
        <v>136</v>
      </c>
      <c r="N39" s="40" t="s">
        <v>134</v>
      </c>
      <c r="O39" s="40">
        <v>30</v>
      </c>
      <c r="P39" s="182"/>
      <c r="Q39" s="40" t="s">
        <v>136</v>
      </c>
      <c r="R39" s="40" t="s">
        <v>134</v>
      </c>
      <c r="S39" s="40">
        <v>19</v>
      </c>
      <c r="T39" s="182"/>
      <c r="U39" s="44" t="s">
        <v>136</v>
      </c>
      <c r="V39" s="64" t="s">
        <v>134</v>
      </c>
      <c r="W39" s="41">
        <v>19</v>
      </c>
      <c r="X39" s="182"/>
      <c r="Y39" s="44" t="s">
        <v>136</v>
      </c>
      <c r="Z39" s="64" t="s">
        <v>134</v>
      </c>
      <c r="AA39" s="41">
        <v>19</v>
      </c>
      <c r="AB39" s="182"/>
      <c r="AC39" s="40" t="s">
        <v>136</v>
      </c>
      <c r="AD39" s="40" t="s">
        <v>134</v>
      </c>
      <c r="AE39" s="40">
        <v>30</v>
      </c>
      <c r="AF39" s="182"/>
      <c r="AG39" s="40" t="s">
        <v>136</v>
      </c>
      <c r="AH39" s="40" t="s">
        <v>134</v>
      </c>
      <c r="AI39" s="40">
        <v>30</v>
      </c>
      <c r="AJ39" s="182"/>
      <c r="AK39" s="40" t="s">
        <v>136</v>
      </c>
      <c r="AL39" s="40" t="s">
        <v>134</v>
      </c>
      <c r="AM39" s="40">
        <v>30</v>
      </c>
      <c r="AN39" s="182"/>
      <c r="AO39" s="40" t="s">
        <v>136</v>
      </c>
      <c r="AP39" s="40" t="s">
        <v>134</v>
      </c>
      <c r="AQ39" s="40">
        <v>30</v>
      </c>
      <c r="AR39" s="18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</row>
    <row r="40" spans="1:181" s="53" customFormat="1" ht="15.75" customHeight="1" x14ac:dyDescent="0.25">
      <c r="A40" s="55" t="s">
        <v>45</v>
      </c>
      <c r="B40" s="55" t="s">
        <v>46</v>
      </c>
      <c r="C40" s="55">
        <v>0</v>
      </c>
      <c r="D40" s="182"/>
      <c r="E40" s="55" t="s">
        <v>45</v>
      </c>
      <c r="F40" s="55" t="s">
        <v>46</v>
      </c>
      <c r="G40" s="55">
        <v>0</v>
      </c>
      <c r="H40" s="182"/>
      <c r="I40" s="49"/>
      <c r="J40" s="49"/>
      <c r="K40" s="49">
        <v>0</v>
      </c>
      <c r="L40" s="182"/>
      <c r="M40" s="55" t="s">
        <v>45</v>
      </c>
      <c r="N40" s="55" t="s">
        <v>46</v>
      </c>
      <c r="O40" s="55">
        <v>0</v>
      </c>
      <c r="P40" s="182"/>
      <c r="Q40" s="55" t="s">
        <v>45</v>
      </c>
      <c r="R40" s="55" t="s">
        <v>46</v>
      </c>
      <c r="S40" s="55">
        <v>0</v>
      </c>
      <c r="T40" s="182"/>
      <c r="U40" s="55" t="s">
        <v>45</v>
      </c>
      <c r="V40" s="55" t="s">
        <v>46</v>
      </c>
      <c r="W40" s="55">
        <v>0</v>
      </c>
      <c r="X40" s="182"/>
      <c r="Y40" s="55" t="s">
        <v>45</v>
      </c>
      <c r="Z40" s="55" t="s">
        <v>46</v>
      </c>
      <c r="AA40" s="55">
        <v>0</v>
      </c>
      <c r="AB40" s="182"/>
      <c r="AC40" s="55" t="s">
        <v>45</v>
      </c>
      <c r="AD40" s="55" t="s">
        <v>46</v>
      </c>
      <c r="AE40" s="55">
        <v>0</v>
      </c>
      <c r="AF40" s="182"/>
      <c r="AG40" s="55" t="s">
        <v>45</v>
      </c>
      <c r="AH40" s="55" t="s">
        <v>46</v>
      </c>
      <c r="AI40" s="55">
        <v>0</v>
      </c>
      <c r="AJ40" s="182"/>
      <c r="AK40" s="49" t="s">
        <v>45</v>
      </c>
      <c r="AL40" s="49" t="s">
        <v>46</v>
      </c>
      <c r="AM40" s="55">
        <v>0</v>
      </c>
      <c r="AN40" s="182"/>
      <c r="AO40" s="40" t="s">
        <v>45</v>
      </c>
      <c r="AP40" s="40" t="s">
        <v>46</v>
      </c>
      <c r="AQ40" s="40">
        <v>10</v>
      </c>
      <c r="AR40" s="18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</row>
    <row r="41" spans="1:181" s="53" customFormat="1" ht="15.75" customHeight="1" x14ac:dyDescent="0.25">
      <c r="A41" s="55" t="s">
        <v>59</v>
      </c>
      <c r="B41" s="55" t="s">
        <v>60</v>
      </c>
      <c r="C41" s="55">
        <v>0</v>
      </c>
      <c r="D41" s="182"/>
      <c r="E41" s="55" t="s">
        <v>59</v>
      </c>
      <c r="F41" s="55" t="s">
        <v>60</v>
      </c>
      <c r="G41" s="55">
        <v>0</v>
      </c>
      <c r="H41" s="182"/>
      <c r="I41" s="57"/>
      <c r="J41" s="65"/>
      <c r="K41" s="58">
        <v>0</v>
      </c>
      <c r="L41" s="182"/>
      <c r="M41" s="55" t="s">
        <v>59</v>
      </c>
      <c r="N41" s="55" t="s">
        <v>60</v>
      </c>
      <c r="O41" s="55">
        <v>0</v>
      </c>
      <c r="P41" s="182"/>
      <c r="Q41" s="55" t="s">
        <v>59</v>
      </c>
      <c r="R41" s="55" t="s">
        <v>60</v>
      </c>
      <c r="S41" s="55">
        <v>0</v>
      </c>
      <c r="T41" s="182"/>
      <c r="U41" s="55" t="s">
        <v>59</v>
      </c>
      <c r="V41" s="55" t="s">
        <v>60</v>
      </c>
      <c r="W41" s="55">
        <v>0</v>
      </c>
      <c r="X41" s="182"/>
      <c r="Y41" s="55" t="s">
        <v>59</v>
      </c>
      <c r="Z41" s="55" t="s">
        <v>60</v>
      </c>
      <c r="AA41" s="55">
        <v>0</v>
      </c>
      <c r="AB41" s="182"/>
      <c r="AC41" s="55" t="s">
        <v>59</v>
      </c>
      <c r="AD41" s="55" t="s">
        <v>60</v>
      </c>
      <c r="AE41" s="55">
        <v>0</v>
      </c>
      <c r="AF41" s="182"/>
      <c r="AG41" s="55" t="s">
        <v>59</v>
      </c>
      <c r="AH41" s="55" t="s">
        <v>60</v>
      </c>
      <c r="AI41" s="55">
        <v>0</v>
      </c>
      <c r="AJ41" s="182"/>
      <c r="AK41" s="49" t="s">
        <v>59</v>
      </c>
      <c r="AL41" s="49" t="s">
        <v>60</v>
      </c>
      <c r="AM41" s="55">
        <v>0</v>
      </c>
      <c r="AN41" s="182"/>
      <c r="AO41" s="40" t="s">
        <v>59</v>
      </c>
      <c r="AP41" s="40" t="s">
        <v>60</v>
      </c>
      <c r="AQ41" s="40">
        <v>66</v>
      </c>
      <c r="AR41" s="18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</row>
    <row r="42" spans="1:181" s="53" customFormat="1" ht="15.75" customHeight="1" x14ac:dyDescent="0.25">
      <c r="A42" s="49" t="s">
        <v>142</v>
      </c>
      <c r="B42" s="49" t="s">
        <v>143</v>
      </c>
      <c r="C42" s="49">
        <v>0</v>
      </c>
      <c r="D42" s="182"/>
      <c r="E42" s="49" t="s">
        <v>142</v>
      </c>
      <c r="F42" s="49" t="s">
        <v>143</v>
      </c>
      <c r="G42" s="49">
        <v>0</v>
      </c>
      <c r="H42" s="182"/>
      <c r="I42" s="62" t="s">
        <v>142</v>
      </c>
      <c r="J42" s="65" t="s">
        <v>143</v>
      </c>
      <c r="K42" s="58">
        <v>0</v>
      </c>
      <c r="L42" s="182"/>
      <c r="M42" s="49" t="s">
        <v>142</v>
      </c>
      <c r="N42" s="49" t="s">
        <v>143</v>
      </c>
      <c r="O42" s="49">
        <v>0</v>
      </c>
      <c r="P42" s="182"/>
      <c r="Q42" s="49" t="s">
        <v>142</v>
      </c>
      <c r="R42" s="49" t="s">
        <v>143</v>
      </c>
      <c r="S42" s="49">
        <v>0</v>
      </c>
      <c r="T42" s="182"/>
      <c r="U42" s="49" t="s">
        <v>142</v>
      </c>
      <c r="V42" s="49" t="s">
        <v>143</v>
      </c>
      <c r="W42" s="49">
        <v>0</v>
      </c>
      <c r="X42" s="182"/>
      <c r="Y42" s="49" t="s">
        <v>142</v>
      </c>
      <c r="Z42" s="49" t="s">
        <v>143</v>
      </c>
      <c r="AA42" s="55">
        <v>0</v>
      </c>
      <c r="AB42" s="182"/>
      <c r="AC42" s="40" t="s">
        <v>142</v>
      </c>
      <c r="AD42" s="40" t="s">
        <v>143</v>
      </c>
      <c r="AE42" s="40">
        <v>10</v>
      </c>
      <c r="AF42" s="182"/>
      <c r="AG42" s="40" t="s">
        <v>142</v>
      </c>
      <c r="AH42" s="40" t="s">
        <v>143</v>
      </c>
      <c r="AI42" s="40">
        <v>10</v>
      </c>
      <c r="AJ42" s="182"/>
      <c r="AK42" s="40" t="s">
        <v>142</v>
      </c>
      <c r="AL42" s="40" t="s">
        <v>143</v>
      </c>
      <c r="AM42" s="40">
        <v>10</v>
      </c>
      <c r="AN42" s="182"/>
      <c r="AO42" s="40" t="s">
        <v>142</v>
      </c>
      <c r="AP42" s="40" t="s">
        <v>143</v>
      </c>
      <c r="AQ42" s="40">
        <v>10</v>
      </c>
      <c r="AR42" s="18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  <c r="CI42" s="52"/>
      <c r="CJ42" s="52"/>
      <c r="CK42" s="52"/>
      <c r="CL42" s="52"/>
      <c r="CM42" s="52"/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2"/>
      <c r="FH42" s="52"/>
      <c r="FI42" s="52"/>
      <c r="FJ42" s="52"/>
      <c r="FK42" s="52"/>
      <c r="FL42" s="52"/>
      <c r="FM42" s="52"/>
      <c r="FN42" s="52"/>
      <c r="FO42" s="52"/>
      <c r="FP42" s="52"/>
      <c r="FQ42" s="52"/>
      <c r="FR42" s="52"/>
      <c r="FS42" s="52"/>
      <c r="FT42" s="52"/>
      <c r="FU42" s="52"/>
      <c r="FV42" s="52"/>
      <c r="FW42" s="52"/>
      <c r="FX42" s="52"/>
      <c r="FY42" s="52"/>
    </row>
    <row r="43" spans="1:181" s="53" customFormat="1" ht="15.75" customHeight="1" x14ac:dyDescent="0.25">
      <c r="A43" s="40" t="s">
        <v>57</v>
      </c>
      <c r="B43" s="61" t="s">
        <v>58</v>
      </c>
      <c r="C43" s="40">
        <v>5</v>
      </c>
      <c r="D43" s="182"/>
      <c r="E43" s="39" t="s">
        <v>57</v>
      </c>
      <c r="F43" s="39" t="s">
        <v>58</v>
      </c>
      <c r="G43" s="41">
        <v>5</v>
      </c>
      <c r="H43" s="182"/>
      <c r="I43" s="62" t="s">
        <v>57</v>
      </c>
      <c r="J43" s="65" t="s">
        <v>58</v>
      </c>
      <c r="K43" s="58"/>
      <c r="L43" s="182"/>
      <c r="M43" s="40" t="s">
        <v>57</v>
      </c>
      <c r="N43" s="40" t="s">
        <v>58</v>
      </c>
      <c r="O43" s="40">
        <v>5</v>
      </c>
      <c r="P43" s="182"/>
      <c r="Q43" s="40" t="s">
        <v>57</v>
      </c>
      <c r="R43" s="40" t="s">
        <v>58</v>
      </c>
      <c r="S43" s="40">
        <v>5</v>
      </c>
      <c r="T43" s="182"/>
      <c r="U43" s="45" t="s">
        <v>57</v>
      </c>
      <c r="V43" s="45" t="s">
        <v>58</v>
      </c>
      <c r="W43" s="41">
        <v>5</v>
      </c>
      <c r="X43" s="182"/>
      <c r="Y43" s="45" t="s">
        <v>57</v>
      </c>
      <c r="Z43" s="45" t="s">
        <v>58</v>
      </c>
      <c r="AA43" s="41">
        <v>5</v>
      </c>
      <c r="AB43" s="182"/>
      <c r="AC43" s="40" t="s">
        <v>57</v>
      </c>
      <c r="AD43" s="40" t="s">
        <v>58</v>
      </c>
      <c r="AE43" s="40">
        <v>5</v>
      </c>
      <c r="AF43" s="182"/>
      <c r="AG43" s="40" t="s">
        <v>57</v>
      </c>
      <c r="AH43" s="40" t="s">
        <v>58</v>
      </c>
      <c r="AI43" s="40">
        <v>5</v>
      </c>
      <c r="AJ43" s="182"/>
      <c r="AK43" s="40" t="s">
        <v>57</v>
      </c>
      <c r="AL43" s="40" t="s">
        <v>58</v>
      </c>
      <c r="AM43" s="40">
        <v>5</v>
      </c>
      <c r="AN43" s="182"/>
      <c r="AO43" s="40" t="s">
        <v>57</v>
      </c>
      <c r="AP43" s="40" t="s">
        <v>58</v>
      </c>
      <c r="AQ43" s="40">
        <v>5</v>
      </c>
      <c r="AR43" s="18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2"/>
      <c r="CU43" s="52"/>
      <c r="CV43" s="52"/>
      <c r="CW43" s="52"/>
      <c r="CX43" s="52"/>
      <c r="CY43" s="52"/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52"/>
      <c r="FW43" s="52"/>
      <c r="FX43" s="52"/>
      <c r="FY43" s="52"/>
    </row>
    <row r="44" spans="1:181" s="53" customFormat="1" ht="15.75" customHeight="1" x14ac:dyDescent="0.25">
      <c r="A44" s="40" t="s">
        <v>27</v>
      </c>
      <c r="B44" s="61" t="s">
        <v>28</v>
      </c>
      <c r="C44" s="40">
        <v>50</v>
      </c>
      <c r="D44" s="182"/>
      <c r="E44" s="39" t="s">
        <v>27</v>
      </c>
      <c r="F44" s="39" t="s">
        <v>28</v>
      </c>
      <c r="G44" s="41">
        <v>50</v>
      </c>
      <c r="H44" s="182"/>
      <c r="I44" s="62" t="s">
        <v>27</v>
      </c>
      <c r="J44" s="65" t="s">
        <v>28</v>
      </c>
      <c r="K44" s="58"/>
      <c r="L44" s="182"/>
      <c r="M44" s="40" t="s">
        <v>27</v>
      </c>
      <c r="N44" s="40" t="s">
        <v>28</v>
      </c>
      <c r="O44" s="40">
        <v>50</v>
      </c>
      <c r="P44" s="182"/>
      <c r="Q44" s="40" t="s">
        <v>27</v>
      </c>
      <c r="R44" s="40" t="s">
        <v>28</v>
      </c>
      <c r="S44" s="40">
        <v>50</v>
      </c>
      <c r="T44" s="182"/>
      <c r="U44" s="42" t="s">
        <v>27</v>
      </c>
      <c r="V44" s="45" t="s">
        <v>28</v>
      </c>
      <c r="W44" s="41">
        <v>50</v>
      </c>
      <c r="X44" s="182"/>
      <c r="Y44" s="42" t="s">
        <v>27</v>
      </c>
      <c r="Z44" s="45" t="s">
        <v>28</v>
      </c>
      <c r="AA44" s="41">
        <v>50</v>
      </c>
      <c r="AB44" s="182"/>
      <c r="AC44" s="40" t="s">
        <v>27</v>
      </c>
      <c r="AD44" s="40" t="s">
        <v>28</v>
      </c>
      <c r="AE44" s="40">
        <v>50</v>
      </c>
      <c r="AF44" s="182"/>
      <c r="AG44" s="40" t="s">
        <v>27</v>
      </c>
      <c r="AH44" s="40" t="s">
        <v>28</v>
      </c>
      <c r="AI44" s="40">
        <v>50</v>
      </c>
      <c r="AJ44" s="182"/>
      <c r="AK44" s="40" t="s">
        <v>27</v>
      </c>
      <c r="AL44" s="40" t="s">
        <v>28</v>
      </c>
      <c r="AM44" s="40">
        <v>50</v>
      </c>
      <c r="AN44" s="182"/>
      <c r="AO44" s="40" t="s">
        <v>27</v>
      </c>
      <c r="AP44" s="40" t="s">
        <v>28</v>
      </c>
      <c r="AQ44" s="40">
        <v>50</v>
      </c>
      <c r="AR44" s="18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/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2"/>
      <c r="CS44" s="52"/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/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</row>
    <row r="45" spans="1:181" s="125" customFormat="1" ht="22.5" customHeight="1" thickBot="1" x14ac:dyDescent="0.3">
      <c r="A45" s="197" t="s">
        <v>56</v>
      </c>
      <c r="B45" s="184"/>
      <c r="C45" s="126">
        <f>SUM(C34:C44)</f>
        <v>400</v>
      </c>
      <c r="D45" s="127">
        <v>0.76</v>
      </c>
      <c r="E45" s="183" t="s">
        <v>56</v>
      </c>
      <c r="F45" s="184"/>
      <c r="G45" s="126">
        <f>SUM(G34:G44)</f>
        <v>400</v>
      </c>
      <c r="H45" s="128">
        <v>0.76</v>
      </c>
      <c r="I45" s="197" t="s">
        <v>56</v>
      </c>
      <c r="J45" s="184"/>
      <c r="K45" s="126">
        <f>SUM(K34:K44)</f>
        <v>0</v>
      </c>
      <c r="L45" s="127">
        <v>0</v>
      </c>
      <c r="M45" s="183" t="s">
        <v>56</v>
      </c>
      <c r="N45" s="184"/>
      <c r="O45" s="126">
        <f>SUM(O34:O44)</f>
        <v>300</v>
      </c>
      <c r="P45" s="128">
        <v>0.9</v>
      </c>
      <c r="Q45" s="183" t="s">
        <v>56</v>
      </c>
      <c r="R45" s="184"/>
      <c r="S45" s="126">
        <f>SUM(S34:S44)</f>
        <v>250</v>
      </c>
      <c r="T45" s="128">
        <v>0.97</v>
      </c>
      <c r="U45" s="197" t="s">
        <v>56</v>
      </c>
      <c r="V45" s="184"/>
      <c r="W45" s="126">
        <f>SUM(W34:W44)</f>
        <v>250</v>
      </c>
      <c r="X45" s="128">
        <v>0.97</v>
      </c>
      <c r="Y45" s="183" t="s">
        <v>56</v>
      </c>
      <c r="Z45" s="184"/>
      <c r="AA45" s="126">
        <f>SUM(AA34:AA44)</f>
        <v>250</v>
      </c>
      <c r="AB45" s="128">
        <v>0.97</v>
      </c>
      <c r="AC45" s="197" t="s">
        <v>56</v>
      </c>
      <c r="AD45" s="184"/>
      <c r="AE45" s="126">
        <f>SUM(AE34:AE44)</f>
        <v>350</v>
      </c>
      <c r="AF45" s="127">
        <v>0.77</v>
      </c>
      <c r="AG45" s="183" t="s">
        <v>56</v>
      </c>
      <c r="AH45" s="184"/>
      <c r="AI45" s="126">
        <f>SUM(AI34:AI44)</f>
        <v>250</v>
      </c>
      <c r="AJ45" s="127">
        <v>0.97</v>
      </c>
      <c r="AK45" s="183" t="s">
        <v>56</v>
      </c>
      <c r="AL45" s="184"/>
      <c r="AM45" s="126">
        <f>SUM(AM34:AM44)</f>
        <v>300</v>
      </c>
      <c r="AN45" s="127">
        <v>0.9</v>
      </c>
      <c r="AO45" s="183" t="s">
        <v>56</v>
      </c>
      <c r="AP45" s="184"/>
      <c r="AQ45" s="126">
        <f>SUM(AQ34:AQ44)</f>
        <v>500</v>
      </c>
      <c r="AR45" s="127">
        <v>0.36</v>
      </c>
      <c r="AS45" s="129"/>
      <c r="AT45" s="129"/>
      <c r="AU45" s="129"/>
      <c r="AV45" s="129"/>
      <c r="AW45" s="129"/>
      <c r="AX45" s="129"/>
      <c r="AY45" s="129"/>
      <c r="AZ45" s="129"/>
      <c r="BA45" s="129"/>
      <c r="BB45" s="129"/>
      <c r="BC45" s="129"/>
      <c r="BD45" s="129"/>
      <c r="BE45" s="129"/>
      <c r="BF45" s="129"/>
      <c r="BG45" s="129"/>
      <c r="BH45" s="129"/>
      <c r="BI45" s="129"/>
      <c r="BJ45" s="129"/>
      <c r="BK45" s="129"/>
      <c r="BL45" s="129"/>
      <c r="BM45" s="129"/>
      <c r="BN45" s="129"/>
      <c r="BO45" s="129"/>
      <c r="BP45" s="129"/>
      <c r="BQ45" s="129"/>
      <c r="BR45" s="129"/>
      <c r="BS45" s="129"/>
      <c r="BT45" s="129"/>
      <c r="BU45" s="129"/>
      <c r="BV45" s="129"/>
      <c r="BW45" s="129"/>
      <c r="BX45" s="129"/>
      <c r="BY45" s="129"/>
      <c r="BZ45" s="129"/>
      <c r="CA45" s="129"/>
      <c r="CB45" s="129"/>
      <c r="CC45" s="129"/>
      <c r="CD45" s="129"/>
      <c r="CE45" s="129"/>
      <c r="CF45" s="129"/>
      <c r="CG45" s="129"/>
      <c r="CH45" s="129"/>
      <c r="CI45" s="129"/>
      <c r="CJ45" s="129"/>
      <c r="CK45" s="129"/>
      <c r="CL45" s="129"/>
      <c r="CM45" s="129"/>
      <c r="CN45" s="129"/>
      <c r="CO45" s="129"/>
      <c r="CP45" s="129"/>
      <c r="CQ45" s="129"/>
      <c r="CR45" s="129"/>
      <c r="CS45" s="129"/>
      <c r="CT45" s="129"/>
      <c r="CU45" s="129"/>
      <c r="CV45" s="129"/>
      <c r="CW45" s="129"/>
      <c r="CX45" s="129"/>
      <c r="CY45" s="129"/>
      <c r="CZ45" s="129"/>
      <c r="DA45" s="129"/>
      <c r="DB45" s="129"/>
      <c r="DC45" s="129"/>
      <c r="DD45" s="129"/>
      <c r="DE45" s="129"/>
      <c r="DF45" s="129"/>
      <c r="DG45" s="129"/>
      <c r="DH45" s="129"/>
      <c r="DI45" s="129"/>
      <c r="DJ45" s="129"/>
      <c r="DK45" s="129"/>
      <c r="DL45" s="129"/>
      <c r="DM45" s="129"/>
      <c r="DN45" s="129"/>
      <c r="DO45" s="129"/>
      <c r="DP45" s="129"/>
      <c r="DQ45" s="129"/>
      <c r="DR45" s="129"/>
      <c r="DS45" s="129"/>
      <c r="DT45" s="129"/>
      <c r="DU45" s="129"/>
      <c r="DV45" s="129"/>
      <c r="DW45" s="129"/>
      <c r="DX45" s="129"/>
      <c r="DY45" s="129"/>
      <c r="DZ45" s="129"/>
      <c r="EA45" s="129"/>
      <c r="EB45" s="129"/>
      <c r="EC45" s="129"/>
      <c r="ED45" s="129"/>
      <c r="EE45" s="129"/>
      <c r="EF45" s="129"/>
      <c r="EG45" s="129"/>
      <c r="EH45" s="129"/>
      <c r="EI45" s="129"/>
      <c r="EJ45" s="129"/>
      <c r="EK45" s="129"/>
      <c r="EL45" s="129"/>
      <c r="EM45" s="129"/>
      <c r="EN45" s="129"/>
      <c r="EO45" s="129"/>
      <c r="EP45" s="129"/>
      <c r="EQ45" s="129"/>
      <c r="ER45" s="129"/>
      <c r="ES45" s="129"/>
      <c r="ET45" s="129"/>
      <c r="EU45" s="129"/>
      <c r="EV45" s="129"/>
      <c r="EW45" s="129"/>
      <c r="EX45" s="129"/>
      <c r="EY45" s="129"/>
      <c r="EZ45" s="129"/>
      <c r="FA45" s="129"/>
      <c r="FB45" s="129"/>
      <c r="FC45" s="129"/>
      <c r="FD45" s="129"/>
      <c r="FE45" s="129"/>
      <c r="FF45" s="129"/>
      <c r="FG45" s="129"/>
      <c r="FH45" s="129"/>
      <c r="FI45" s="129"/>
      <c r="FJ45" s="129"/>
      <c r="FK45" s="129"/>
      <c r="FL45" s="129"/>
      <c r="FM45" s="129"/>
      <c r="FN45" s="129"/>
      <c r="FO45" s="129"/>
      <c r="FP45" s="129"/>
      <c r="FQ45" s="129"/>
      <c r="FR45" s="129"/>
      <c r="FS45" s="129"/>
      <c r="FT45" s="129"/>
      <c r="FU45" s="129"/>
      <c r="FV45" s="129"/>
      <c r="FW45" s="129"/>
      <c r="FX45" s="129"/>
      <c r="FY45" s="129"/>
    </row>
    <row r="46" spans="1:181" s="140" customFormat="1" ht="22.5" customHeight="1" x14ac:dyDescent="0.25">
      <c r="A46" s="148" t="s">
        <v>51</v>
      </c>
      <c r="B46" s="149" t="s">
        <v>283</v>
      </c>
      <c r="C46" s="206" t="s">
        <v>252</v>
      </c>
      <c r="D46" s="207"/>
      <c r="E46" s="150" t="s">
        <v>51</v>
      </c>
      <c r="F46" s="149" t="s">
        <v>283</v>
      </c>
      <c r="G46" s="206" t="s">
        <v>253</v>
      </c>
      <c r="H46" s="208"/>
      <c r="I46" s="148" t="s">
        <v>51</v>
      </c>
      <c r="J46" s="149" t="s">
        <v>283</v>
      </c>
      <c r="K46" s="206" t="s">
        <v>226</v>
      </c>
      <c r="L46" s="207"/>
      <c r="M46" s="150" t="s">
        <v>51</v>
      </c>
      <c r="N46" s="149" t="s">
        <v>283</v>
      </c>
      <c r="O46" s="206" t="s">
        <v>18</v>
      </c>
      <c r="P46" s="208"/>
      <c r="Q46" s="150" t="s">
        <v>51</v>
      </c>
      <c r="R46" s="149" t="s">
        <v>283</v>
      </c>
      <c r="S46" s="206" t="s">
        <v>18</v>
      </c>
      <c r="T46" s="208"/>
      <c r="U46" s="148" t="s">
        <v>51</v>
      </c>
      <c r="V46" s="149" t="s">
        <v>283</v>
      </c>
      <c r="W46" s="206" t="s">
        <v>253</v>
      </c>
      <c r="X46" s="207"/>
      <c r="Y46" s="150" t="s">
        <v>51</v>
      </c>
      <c r="Z46" s="149" t="s">
        <v>283</v>
      </c>
      <c r="AA46" s="206" t="s">
        <v>18</v>
      </c>
      <c r="AB46" s="208"/>
      <c r="AC46" s="148" t="s">
        <v>51</v>
      </c>
      <c r="AD46" s="149" t="s">
        <v>283</v>
      </c>
      <c r="AE46" s="206" t="s">
        <v>255</v>
      </c>
      <c r="AF46" s="207"/>
      <c r="AG46" s="150" t="s">
        <v>51</v>
      </c>
      <c r="AH46" s="149" t="s">
        <v>283</v>
      </c>
      <c r="AI46" s="206" t="s">
        <v>62</v>
      </c>
      <c r="AJ46" s="207"/>
      <c r="AK46" s="150" t="s">
        <v>51</v>
      </c>
      <c r="AL46" s="149" t="s">
        <v>283</v>
      </c>
      <c r="AM46" s="206" t="s">
        <v>62</v>
      </c>
      <c r="AN46" s="207"/>
      <c r="AO46" s="150" t="s">
        <v>51</v>
      </c>
      <c r="AP46" s="149" t="s">
        <v>283</v>
      </c>
      <c r="AQ46" s="206" t="s">
        <v>62</v>
      </c>
      <c r="AR46" s="207"/>
    </row>
    <row r="47" spans="1:181" ht="15" customHeight="1" x14ac:dyDescent="0.25">
      <c r="A47" s="40" t="s">
        <v>54</v>
      </c>
      <c r="B47" s="40" t="s">
        <v>254</v>
      </c>
      <c r="C47" s="40">
        <v>50</v>
      </c>
      <c r="D47" s="215"/>
      <c r="E47" s="40" t="s">
        <v>54</v>
      </c>
      <c r="F47" s="40" t="s">
        <v>254</v>
      </c>
      <c r="G47" s="40">
        <v>50</v>
      </c>
      <c r="H47" s="215"/>
      <c r="I47" s="40" t="s">
        <v>54</v>
      </c>
      <c r="J47" s="40" t="s">
        <v>254</v>
      </c>
      <c r="K47" s="40">
        <v>50</v>
      </c>
      <c r="L47" s="215"/>
      <c r="M47" s="57" t="s">
        <v>54</v>
      </c>
      <c r="N47" s="57" t="s">
        <v>254</v>
      </c>
      <c r="O47" s="58">
        <v>0</v>
      </c>
      <c r="P47" s="170"/>
      <c r="Q47" s="57" t="s">
        <v>54</v>
      </c>
      <c r="R47" s="57" t="s">
        <v>254</v>
      </c>
      <c r="S47" s="58">
        <v>0</v>
      </c>
      <c r="T47" s="215"/>
      <c r="U47" s="40" t="s">
        <v>54</v>
      </c>
      <c r="V47" s="40" t="s">
        <v>254</v>
      </c>
      <c r="W47" s="40">
        <v>50</v>
      </c>
      <c r="X47" s="215"/>
      <c r="Y47" s="49" t="s">
        <v>54</v>
      </c>
      <c r="Z47" s="49" t="s">
        <v>254</v>
      </c>
      <c r="AA47" s="58">
        <v>0</v>
      </c>
      <c r="AB47" s="215"/>
      <c r="AC47" s="40" t="s">
        <v>54</v>
      </c>
      <c r="AD47" s="40" t="s">
        <v>254</v>
      </c>
      <c r="AE47" s="40">
        <v>50</v>
      </c>
      <c r="AF47" s="215"/>
      <c r="AG47" s="57" t="s">
        <v>54</v>
      </c>
      <c r="AH47" s="57" t="s">
        <v>254</v>
      </c>
      <c r="AI47" s="58">
        <v>0</v>
      </c>
      <c r="AJ47" s="215"/>
      <c r="AK47" s="57" t="s">
        <v>54</v>
      </c>
      <c r="AL47" s="57" t="s">
        <v>254</v>
      </c>
      <c r="AM47" s="58">
        <v>0</v>
      </c>
      <c r="AN47" s="215"/>
      <c r="AO47" s="57" t="s">
        <v>54</v>
      </c>
      <c r="AP47" s="57" t="s">
        <v>254</v>
      </c>
      <c r="AQ47" s="58">
        <v>0</v>
      </c>
      <c r="AR47" s="215"/>
    </row>
    <row r="48" spans="1:181" ht="15" customHeight="1" x14ac:dyDescent="0.25">
      <c r="A48" s="40" t="s">
        <v>63</v>
      </c>
      <c r="B48" s="40" t="s">
        <v>244</v>
      </c>
      <c r="C48" s="40">
        <v>60</v>
      </c>
      <c r="D48" s="216"/>
      <c r="E48" s="40" t="s">
        <v>63</v>
      </c>
      <c r="F48" s="40" t="s">
        <v>244</v>
      </c>
      <c r="G48" s="40">
        <v>35</v>
      </c>
      <c r="H48" s="216"/>
      <c r="I48" s="40" t="s">
        <v>63</v>
      </c>
      <c r="J48" s="40" t="s">
        <v>244</v>
      </c>
      <c r="K48" s="40">
        <v>25</v>
      </c>
      <c r="L48" s="216"/>
      <c r="M48" s="60" t="s">
        <v>63</v>
      </c>
      <c r="N48" s="57" t="s">
        <v>244</v>
      </c>
      <c r="O48" s="58">
        <v>0</v>
      </c>
      <c r="P48" s="170"/>
      <c r="Q48" s="60" t="s">
        <v>63</v>
      </c>
      <c r="R48" s="57" t="s">
        <v>244</v>
      </c>
      <c r="S48" s="58">
        <v>0</v>
      </c>
      <c r="T48" s="216"/>
      <c r="U48" s="40" t="s">
        <v>63</v>
      </c>
      <c r="V48" s="40" t="s">
        <v>244</v>
      </c>
      <c r="W48" s="40">
        <v>35</v>
      </c>
      <c r="X48" s="216"/>
      <c r="Y48" s="49" t="s">
        <v>63</v>
      </c>
      <c r="Z48" s="49" t="s">
        <v>244</v>
      </c>
      <c r="AA48" s="58">
        <v>0</v>
      </c>
      <c r="AB48" s="216"/>
      <c r="AC48" s="40" t="s">
        <v>63</v>
      </c>
      <c r="AD48" s="40" t="s">
        <v>244</v>
      </c>
      <c r="AE48" s="40">
        <v>75</v>
      </c>
      <c r="AF48" s="216"/>
      <c r="AG48" s="60" t="s">
        <v>63</v>
      </c>
      <c r="AH48" s="57" t="s">
        <v>244</v>
      </c>
      <c r="AI48" s="58">
        <v>0</v>
      </c>
      <c r="AJ48" s="216"/>
      <c r="AK48" s="60" t="s">
        <v>63</v>
      </c>
      <c r="AL48" s="57" t="s">
        <v>244</v>
      </c>
      <c r="AM48" s="58">
        <v>0</v>
      </c>
      <c r="AN48" s="216"/>
      <c r="AO48" s="60" t="s">
        <v>63</v>
      </c>
      <c r="AP48" s="57" t="s">
        <v>244</v>
      </c>
      <c r="AQ48" s="58">
        <v>0</v>
      </c>
      <c r="AR48" s="216"/>
    </row>
    <row r="49" spans="1:44" ht="15" customHeight="1" x14ac:dyDescent="0.25">
      <c r="A49" s="66" t="s">
        <v>53</v>
      </c>
      <c r="B49" s="49" t="s">
        <v>52</v>
      </c>
      <c r="C49" s="55">
        <v>0</v>
      </c>
      <c r="D49" s="216"/>
      <c r="E49" s="66" t="s">
        <v>53</v>
      </c>
      <c r="F49" s="49" t="s">
        <v>52</v>
      </c>
      <c r="G49" s="55">
        <v>0</v>
      </c>
      <c r="H49" s="216"/>
      <c r="I49" s="66" t="s">
        <v>53</v>
      </c>
      <c r="J49" s="49" t="s">
        <v>52</v>
      </c>
      <c r="K49" s="55">
        <v>0</v>
      </c>
      <c r="L49" s="216"/>
      <c r="M49" s="60" t="s">
        <v>53</v>
      </c>
      <c r="N49" s="56" t="s">
        <v>52</v>
      </c>
      <c r="O49" s="58">
        <v>0</v>
      </c>
      <c r="P49" s="170"/>
      <c r="Q49" s="66" t="s">
        <v>53</v>
      </c>
      <c r="R49" s="49" t="s">
        <v>52</v>
      </c>
      <c r="S49" s="55">
        <v>0</v>
      </c>
      <c r="T49" s="216"/>
      <c r="U49" s="66" t="s">
        <v>53</v>
      </c>
      <c r="V49" s="49" t="s">
        <v>52</v>
      </c>
      <c r="W49" s="55">
        <v>0</v>
      </c>
      <c r="X49" s="216"/>
      <c r="Y49" s="66" t="s">
        <v>53</v>
      </c>
      <c r="Z49" s="49" t="s">
        <v>52</v>
      </c>
      <c r="AA49" s="58">
        <v>0</v>
      </c>
      <c r="AB49" s="216"/>
      <c r="AC49" s="40" t="s">
        <v>53</v>
      </c>
      <c r="AD49" s="40" t="s">
        <v>52</v>
      </c>
      <c r="AE49" s="40">
        <v>50</v>
      </c>
      <c r="AF49" s="216"/>
      <c r="AG49" s="60" t="s">
        <v>53</v>
      </c>
      <c r="AH49" s="56" t="s">
        <v>52</v>
      </c>
      <c r="AI49" s="58">
        <v>0</v>
      </c>
      <c r="AJ49" s="216"/>
      <c r="AK49" s="60" t="s">
        <v>53</v>
      </c>
      <c r="AL49" s="56" t="s">
        <v>52</v>
      </c>
      <c r="AM49" s="58">
        <v>0</v>
      </c>
      <c r="AN49" s="216"/>
      <c r="AO49" s="60" t="s">
        <v>53</v>
      </c>
      <c r="AP49" s="56" t="s">
        <v>52</v>
      </c>
      <c r="AQ49" s="58">
        <v>0</v>
      </c>
      <c r="AR49" s="216"/>
    </row>
    <row r="50" spans="1:44" ht="15" customHeight="1" x14ac:dyDescent="0.25">
      <c r="A50" s="40" t="s">
        <v>9</v>
      </c>
      <c r="B50" s="40" t="s">
        <v>10</v>
      </c>
      <c r="C50" s="40">
        <v>50</v>
      </c>
      <c r="D50" s="216"/>
      <c r="E50" s="40" t="s">
        <v>9</v>
      </c>
      <c r="F50" s="40" t="s">
        <v>10</v>
      </c>
      <c r="G50" s="40">
        <v>50</v>
      </c>
      <c r="H50" s="216"/>
      <c r="I50" s="40" t="s">
        <v>9</v>
      </c>
      <c r="J50" s="40" t="s">
        <v>10</v>
      </c>
      <c r="K50" s="40">
        <v>10</v>
      </c>
      <c r="L50" s="216"/>
      <c r="M50" s="57" t="s">
        <v>9</v>
      </c>
      <c r="N50" s="57" t="s">
        <v>10</v>
      </c>
      <c r="O50" s="58">
        <v>0</v>
      </c>
      <c r="P50" s="170"/>
      <c r="Q50" s="60" t="s">
        <v>9</v>
      </c>
      <c r="R50" s="56" t="s">
        <v>10</v>
      </c>
      <c r="S50" s="58">
        <v>0</v>
      </c>
      <c r="T50" s="216"/>
      <c r="U50" s="40" t="s">
        <v>9</v>
      </c>
      <c r="V50" s="40" t="s">
        <v>10</v>
      </c>
      <c r="W50" s="40">
        <v>50</v>
      </c>
      <c r="X50" s="216"/>
      <c r="Y50" s="49" t="s">
        <v>9</v>
      </c>
      <c r="Z50" s="49" t="s">
        <v>10</v>
      </c>
      <c r="AA50" s="58">
        <v>0</v>
      </c>
      <c r="AB50" s="216"/>
      <c r="AC50" s="40" t="s">
        <v>9</v>
      </c>
      <c r="AD50" s="40" t="s">
        <v>10</v>
      </c>
      <c r="AE50" s="40">
        <v>50</v>
      </c>
      <c r="AF50" s="216"/>
      <c r="AG50" s="57" t="s">
        <v>9</v>
      </c>
      <c r="AH50" s="57" t="s">
        <v>10</v>
      </c>
      <c r="AI50" s="58">
        <v>0</v>
      </c>
      <c r="AJ50" s="216"/>
      <c r="AK50" s="57" t="s">
        <v>9</v>
      </c>
      <c r="AL50" s="57" t="s">
        <v>10</v>
      </c>
      <c r="AM50" s="58">
        <v>0</v>
      </c>
      <c r="AN50" s="216"/>
      <c r="AO50" s="57" t="s">
        <v>9</v>
      </c>
      <c r="AP50" s="57" t="s">
        <v>10</v>
      </c>
      <c r="AQ50" s="58">
        <v>0</v>
      </c>
      <c r="AR50" s="216"/>
    </row>
    <row r="51" spans="1:44" ht="15" customHeight="1" x14ac:dyDescent="0.25">
      <c r="A51" s="40" t="s">
        <v>11</v>
      </c>
      <c r="B51" s="40" t="s">
        <v>12</v>
      </c>
      <c r="C51" s="40">
        <v>225</v>
      </c>
      <c r="D51" s="216"/>
      <c r="E51" s="40" t="s">
        <v>11</v>
      </c>
      <c r="F51" s="40" t="s">
        <v>12</v>
      </c>
      <c r="G51" s="40">
        <v>200</v>
      </c>
      <c r="H51" s="216"/>
      <c r="I51" s="40" t="s">
        <v>11</v>
      </c>
      <c r="J51" s="40" t="s">
        <v>12</v>
      </c>
      <c r="K51" s="40">
        <v>150</v>
      </c>
      <c r="L51" s="216"/>
      <c r="M51" s="67" t="s">
        <v>11</v>
      </c>
      <c r="N51" s="57" t="s">
        <v>12</v>
      </c>
      <c r="O51" s="58">
        <v>0</v>
      </c>
      <c r="P51" s="170"/>
      <c r="Q51" s="57" t="s">
        <v>11</v>
      </c>
      <c r="R51" s="57" t="s">
        <v>12</v>
      </c>
      <c r="S51" s="58">
        <v>0</v>
      </c>
      <c r="T51" s="216"/>
      <c r="U51" s="40" t="s">
        <v>11</v>
      </c>
      <c r="V51" s="40" t="s">
        <v>12</v>
      </c>
      <c r="W51" s="40">
        <v>200</v>
      </c>
      <c r="X51" s="216"/>
      <c r="Y51" s="49" t="s">
        <v>11</v>
      </c>
      <c r="Z51" s="49" t="s">
        <v>12</v>
      </c>
      <c r="AA51" s="58">
        <v>0</v>
      </c>
      <c r="AB51" s="216"/>
      <c r="AC51" s="40" t="s">
        <v>11</v>
      </c>
      <c r="AD51" s="40" t="s">
        <v>12</v>
      </c>
      <c r="AE51" s="40">
        <v>210</v>
      </c>
      <c r="AF51" s="216"/>
      <c r="AG51" s="67" t="s">
        <v>11</v>
      </c>
      <c r="AH51" s="57" t="s">
        <v>12</v>
      </c>
      <c r="AI51" s="58">
        <v>0</v>
      </c>
      <c r="AJ51" s="216"/>
      <c r="AK51" s="67" t="s">
        <v>11</v>
      </c>
      <c r="AL51" s="57" t="s">
        <v>12</v>
      </c>
      <c r="AM51" s="58">
        <v>0</v>
      </c>
      <c r="AN51" s="216"/>
      <c r="AO51" s="67" t="s">
        <v>11</v>
      </c>
      <c r="AP51" s="57" t="s">
        <v>12</v>
      </c>
      <c r="AQ51" s="58">
        <v>0</v>
      </c>
      <c r="AR51" s="216"/>
    </row>
    <row r="52" spans="1:44" ht="15" customHeight="1" x14ac:dyDescent="0.25">
      <c r="A52" s="40" t="s">
        <v>66</v>
      </c>
      <c r="B52" s="40" t="s">
        <v>67</v>
      </c>
      <c r="C52" s="40">
        <v>50</v>
      </c>
      <c r="D52" s="216"/>
      <c r="E52" s="40" t="s">
        <v>66</v>
      </c>
      <c r="F52" s="40" t="s">
        <v>67</v>
      </c>
      <c r="G52" s="40">
        <v>50</v>
      </c>
      <c r="H52" s="216"/>
      <c r="I52" s="40" t="s">
        <v>66</v>
      </c>
      <c r="J52" s="40" t="s">
        <v>67</v>
      </c>
      <c r="K52" s="40">
        <v>50</v>
      </c>
      <c r="L52" s="216"/>
      <c r="M52" s="56" t="s">
        <v>66</v>
      </c>
      <c r="N52" s="57" t="s">
        <v>67</v>
      </c>
      <c r="O52" s="58">
        <v>0</v>
      </c>
      <c r="P52" s="170"/>
      <c r="Q52" s="67" t="s">
        <v>66</v>
      </c>
      <c r="R52" s="57" t="s">
        <v>67</v>
      </c>
      <c r="S52" s="58">
        <v>0</v>
      </c>
      <c r="T52" s="216"/>
      <c r="U52" s="40" t="s">
        <v>66</v>
      </c>
      <c r="V52" s="40" t="s">
        <v>67</v>
      </c>
      <c r="W52" s="40">
        <v>50</v>
      </c>
      <c r="X52" s="216"/>
      <c r="Y52" s="49" t="s">
        <v>66</v>
      </c>
      <c r="Z52" s="49" t="s">
        <v>67</v>
      </c>
      <c r="AA52" s="58">
        <v>0</v>
      </c>
      <c r="AB52" s="216"/>
      <c r="AC52" s="40" t="s">
        <v>66</v>
      </c>
      <c r="AD52" s="40" t="s">
        <v>67</v>
      </c>
      <c r="AE52" s="40">
        <v>50</v>
      </c>
      <c r="AF52" s="216"/>
      <c r="AG52" s="56" t="s">
        <v>66</v>
      </c>
      <c r="AH52" s="57" t="s">
        <v>67</v>
      </c>
      <c r="AI52" s="58">
        <v>0</v>
      </c>
      <c r="AJ52" s="216"/>
      <c r="AK52" s="56" t="s">
        <v>66</v>
      </c>
      <c r="AL52" s="57" t="s">
        <v>67</v>
      </c>
      <c r="AM52" s="58">
        <v>0</v>
      </c>
      <c r="AN52" s="216"/>
      <c r="AO52" s="56" t="s">
        <v>66</v>
      </c>
      <c r="AP52" s="57" t="s">
        <v>67</v>
      </c>
      <c r="AQ52" s="58">
        <v>0</v>
      </c>
      <c r="AR52" s="216"/>
    </row>
    <row r="53" spans="1:44" ht="15" customHeight="1" x14ac:dyDescent="0.25">
      <c r="A53" s="40" t="s">
        <v>45</v>
      </c>
      <c r="B53" s="40" t="s">
        <v>46</v>
      </c>
      <c r="C53" s="40">
        <v>15</v>
      </c>
      <c r="D53" s="217"/>
      <c r="E53" s="40" t="s">
        <v>45</v>
      </c>
      <c r="F53" s="40" t="s">
        <v>46</v>
      </c>
      <c r="G53" s="40">
        <v>15</v>
      </c>
      <c r="H53" s="217"/>
      <c r="I53" s="40" t="s">
        <v>45</v>
      </c>
      <c r="J53" s="40" t="s">
        <v>46</v>
      </c>
      <c r="K53" s="40">
        <v>15</v>
      </c>
      <c r="L53" s="217"/>
      <c r="M53" s="56" t="s">
        <v>45</v>
      </c>
      <c r="N53" s="57" t="s">
        <v>46</v>
      </c>
      <c r="O53" s="58">
        <v>0</v>
      </c>
      <c r="P53" s="68"/>
      <c r="Q53" s="56" t="s">
        <v>45</v>
      </c>
      <c r="R53" s="57" t="s">
        <v>46</v>
      </c>
      <c r="S53" s="58">
        <v>0</v>
      </c>
      <c r="T53" s="217"/>
      <c r="U53" s="40" t="s">
        <v>45</v>
      </c>
      <c r="V53" s="40" t="s">
        <v>46</v>
      </c>
      <c r="W53" s="40">
        <v>15</v>
      </c>
      <c r="X53" s="217"/>
      <c r="Y53" s="49" t="s">
        <v>45</v>
      </c>
      <c r="Z53" s="49" t="s">
        <v>46</v>
      </c>
      <c r="AA53" s="58">
        <v>0</v>
      </c>
      <c r="AB53" s="217"/>
      <c r="AC53" s="40" t="s">
        <v>45</v>
      </c>
      <c r="AD53" s="40" t="s">
        <v>46</v>
      </c>
      <c r="AE53" s="40">
        <v>15</v>
      </c>
      <c r="AF53" s="217"/>
      <c r="AG53" s="56" t="s">
        <v>45</v>
      </c>
      <c r="AH53" s="57" t="s">
        <v>46</v>
      </c>
      <c r="AI53" s="58">
        <v>0</v>
      </c>
      <c r="AJ53" s="217"/>
      <c r="AK53" s="56" t="s">
        <v>45</v>
      </c>
      <c r="AL53" s="57" t="s">
        <v>46</v>
      </c>
      <c r="AM53" s="58">
        <v>0</v>
      </c>
      <c r="AN53" s="217"/>
      <c r="AO53" s="56" t="s">
        <v>45</v>
      </c>
      <c r="AP53" s="57" t="s">
        <v>46</v>
      </c>
      <c r="AQ53" s="58">
        <v>0</v>
      </c>
      <c r="AR53" s="217"/>
    </row>
    <row r="54" spans="1:44" s="125" customFormat="1" ht="22.5" customHeight="1" x14ac:dyDescent="0.25">
      <c r="A54" s="196" t="s">
        <v>37</v>
      </c>
      <c r="B54" s="175"/>
      <c r="C54" s="121">
        <f>SUM(C47:C53)</f>
        <v>450</v>
      </c>
      <c r="D54" s="122">
        <v>0.35</v>
      </c>
      <c r="E54" s="174" t="s">
        <v>37</v>
      </c>
      <c r="F54" s="175"/>
      <c r="G54" s="121">
        <f>SUM(G47:G53)</f>
        <v>400</v>
      </c>
      <c r="H54" s="123">
        <v>0.45</v>
      </c>
      <c r="I54" s="196" t="s">
        <v>37</v>
      </c>
      <c r="J54" s="175"/>
      <c r="K54" s="121">
        <f>SUM(K47:K53)</f>
        <v>300</v>
      </c>
      <c r="L54" s="124">
        <v>0.5</v>
      </c>
      <c r="M54" s="174" t="s">
        <v>37</v>
      </c>
      <c r="N54" s="175"/>
      <c r="O54" s="121">
        <f>SUM(O47:O52)</f>
        <v>0</v>
      </c>
      <c r="P54" s="123">
        <v>0</v>
      </c>
      <c r="Q54" s="174" t="s">
        <v>37</v>
      </c>
      <c r="R54" s="175"/>
      <c r="S54" s="121">
        <f>SUM(S47:S53)</f>
        <v>0</v>
      </c>
      <c r="T54" s="123">
        <v>0</v>
      </c>
      <c r="U54" s="196" t="s">
        <v>37</v>
      </c>
      <c r="V54" s="175"/>
      <c r="W54" s="121">
        <f>SUM(W47:W53)</f>
        <v>400</v>
      </c>
      <c r="X54" s="122">
        <v>0.45</v>
      </c>
      <c r="Y54" s="174" t="s">
        <v>37</v>
      </c>
      <c r="Z54" s="175"/>
      <c r="AA54" s="121">
        <f>SUM(AA47:AA53)</f>
        <v>0</v>
      </c>
      <c r="AB54" s="123">
        <v>0</v>
      </c>
      <c r="AC54" s="196" t="s">
        <v>37</v>
      </c>
      <c r="AD54" s="175"/>
      <c r="AE54" s="121">
        <f>SUM(AE47:AE53)</f>
        <v>500</v>
      </c>
      <c r="AF54" s="122">
        <v>0.12</v>
      </c>
      <c r="AG54" s="174" t="s">
        <v>37</v>
      </c>
      <c r="AH54" s="175"/>
      <c r="AI54" s="121">
        <f>SUM(AI47:AI52)</f>
        <v>0</v>
      </c>
      <c r="AJ54" s="124">
        <v>0</v>
      </c>
      <c r="AK54" s="174" t="s">
        <v>37</v>
      </c>
      <c r="AL54" s="175"/>
      <c r="AM54" s="121">
        <f>SUM(AM47:AM52)</f>
        <v>0</v>
      </c>
      <c r="AN54" s="124">
        <v>0</v>
      </c>
      <c r="AO54" s="174" t="s">
        <v>37</v>
      </c>
      <c r="AP54" s="175"/>
      <c r="AQ54" s="121">
        <f>SUM(AQ47:AQ52)</f>
        <v>0</v>
      </c>
      <c r="AR54" s="124">
        <v>0</v>
      </c>
    </row>
    <row r="55" spans="1:44" s="140" customFormat="1" ht="22.5" customHeight="1" x14ac:dyDescent="0.25">
      <c r="A55" s="141" t="s">
        <v>51</v>
      </c>
      <c r="B55" s="141" t="s">
        <v>280</v>
      </c>
      <c r="C55" s="169" t="s">
        <v>18</v>
      </c>
      <c r="D55" s="169"/>
      <c r="E55" s="141" t="s">
        <v>51</v>
      </c>
      <c r="F55" s="141" t="s">
        <v>280</v>
      </c>
      <c r="G55" s="169" t="s">
        <v>18</v>
      </c>
      <c r="H55" s="169"/>
      <c r="I55" s="141" t="s">
        <v>51</v>
      </c>
      <c r="J55" s="141" t="s">
        <v>280</v>
      </c>
      <c r="K55" s="169" t="s">
        <v>228</v>
      </c>
      <c r="L55" s="169"/>
      <c r="M55" s="141" t="s">
        <v>51</v>
      </c>
      <c r="N55" s="141" t="s">
        <v>280</v>
      </c>
      <c r="O55" s="169" t="s">
        <v>18</v>
      </c>
      <c r="P55" s="169"/>
      <c r="Q55" s="141" t="s">
        <v>51</v>
      </c>
      <c r="R55" s="141" t="s">
        <v>280</v>
      </c>
      <c r="S55" s="169" t="s">
        <v>18</v>
      </c>
      <c r="T55" s="169"/>
      <c r="U55" s="141" t="s">
        <v>51</v>
      </c>
      <c r="V55" s="141" t="s">
        <v>280</v>
      </c>
      <c r="W55" s="169" t="s">
        <v>18</v>
      </c>
      <c r="X55" s="169"/>
      <c r="Y55" s="141" t="s">
        <v>51</v>
      </c>
      <c r="Z55" s="141" t="s">
        <v>280</v>
      </c>
      <c r="AA55" s="169" t="s">
        <v>18</v>
      </c>
      <c r="AB55" s="169"/>
      <c r="AC55" s="141" t="s">
        <v>51</v>
      </c>
      <c r="AD55" s="141" t="s">
        <v>280</v>
      </c>
      <c r="AE55" s="169" t="s">
        <v>18</v>
      </c>
      <c r="AF55" s="169"/>
      <c r="AG55" s="141" t="s">
        <v>51</v>
      </c>
      <c r="AH55" s="141" t="s">
        <v>280</v>
      </c>
      <c r="AI55" s="169" t="s">
        <v>18</v>
      </c>
      <c r="AJ55" s="169"/>
      <c r="AK55" s="141" t="s">
        <v>51</v>
      </c>
      <c r="AL55" s="141" t="s">
        <v>280</v>
      </c>
      <c r="AM55" s="169" t="s">
        <v>18</v>
      </c>
      <c r="AN55" s="169"/>
      <c r="AO55" s="141" t="s">
        <v>51</v>
      </c>
      <c r="AP55" s="141" t="s">
        <v>280</v>
      </c>
      <c r="AQ55" s="169" t="s">
        <v>18</v>
      </c>
      <c r="AR55" s="169"/>
    </row>
    <row r="56" spans="1:44" s="71" customFormat="1" ht="14.25" customHeight="1" x14ac:dyDescent="0.2">
      <c r="A56" s="49" t="s">
        <v>53</v>
      </c>
      <c r="B56" s="49" t="s">
        <v>52</v>
      </c>
      <c r="C56" s="49">
        <v>0</v>
      </c>
      <c r="D56" s="178"/>
      <c r="E56" s="49" t="s">
        <v>53</v>
      </c>
      <c r="F56" s="49" t="s">
        <v>52</v>
      </c>
      <c r="G56" s="49">
        <v>0</v>
      </c>
      <c r="H56" s="178"/>
      <c r="I56" s="40" t="s">
        <v>53</v>
      </c>
      <c r="J56" s="40" t="s">
        <v>52</v>
      </c>
      <c r="K56" s="40">
        <v>20</v>
      </c>
      <c r="L56" s="178"/>
      <c r="M56" s="49" t="s">
        <v>53</v>
      </c>
      <c r="N56" s="49" t="s">
        <v>52</v>
      </c>
      <c r="O56" s="49">
        <v>0</v>
      </c>
      <c r="P56" s="69"/>
      <c r="Q56" s="49" t="s">
        <v>53</v>
      </c>
      <c r="R56" s="49" t="s">
        <v>52</v>
      </c>
      <c r="S56" s="49">
        <v>0</v>
      </c>
      <c r="T56" s="70"/>
      <c r="U56" s="49" t="s">
        <v>53</v>
      </c>
      <c r="V56" s="49" t="s">
        <v>52</v>
      </c>
      <c r="W56" s="49">
        <v>0</v>
      </c>
      <c r="X56" s="212"/>
      <c r="Y56" s="49" t="s">
        <v>53</v>
      </c>
      <c r="Z56" s="49" t="s">
        <v>52</v>
      </c>
      <c r="AA56" s="49">
        <v>0</v>
      </c>
      <c r="AB56" s="212"/>
      <c r="AC56" s="49" t="s">
        <v>53</v>
      </c>
      <c r="AD56" s="49" t="s">
        <v>52</v>
      </c>
      <c r="AE56" s="49">
        <v>0</v>
      </c>
      <c r="AF56" s="178"/>
      <c r="AG56" s="49" t="s">
        <v>53</v>
      </c>
      <c r="AH56" s="49" t="s">
        <v>52</v>
      </c>
      <c r="AI56" s="49">
        <v>0</v>
      </c>
      <c r="AJ56" s="178"/>
      <c r="AK56" s="49" t="s">
        <v>53</v>
      </c>
      <c r="AL56" s="49" t="s">
        <v>52</v>
      </c>
      <c r="AM56" s="49">
        <v>0</v>
      </c>
      <c r="AN56" s="178"/>
      <c r="AO56" s="49" t="s">
        <v>53</v>
      </c>
      <c r="AP56" s="49" t="s">
        <v>52</v>
      </c>
      <c r="AQ56" s="49">
        <v>0</v>
      </c>
      <c r="AR56" s="178"/>
    </row>
    <row r="57" spans="1:44" s="71" customFormat="1" ht="14.25" customHeight="1" x14ac:dyDescent="0.2">
      <c r="A57" s="49" t="s">
        <v>11</v>
      </c>
      <c r="B57" s="49" t="s">
        <v>12</v>
      </c>
      <c r="C57" s="49">
        <v>0</v>
      </c>
      <c r="D57" s="178"/>
      <c r="E57" s="49" t="s">
        <v>11</v>
      </c>
      <c r="F57" s="49" t="s">
        <v>12</v>
      </c>
      <c r="G57" s="49">
        <v>0</v>
      </c>
      <c r="H57" s="178"/>
      <c r="I57" s="40" t="s">
        <v>11</v>
      </c>
      <c r="J57" s="40" t="s">
        <v>12</v>
      </c>
      <c r="K57" s="40">
        <v>125</v>
      </c>
      <c r="L57" s="178"/>
      <c r="M57" s="49" t="s">
        <v>11</v>
      </c>
      <c r="N57" s="49" t="s">
        <v>12</v>
      </c>
      <c r="O57" s="49">
        <v>0</v>
      </c>
      <c r="P57" s="69"/>
      <c r="Q57" s="49" t="s">
        <v>11</v>
      </c>
      <c r="R57" s="49" t="s">
        <v>12</v>
      </c>
      <c r="S57" s="49">
        <v>0</v>
      </c>
      <c r="T57" s="72"/>
      <c r="U57" s="49" t="s">
        <v>11</v>
      </c>
      <c r="V57" s="49" t="s">
        <v>12</v>
      </c>
      <c r="W57" s="49">
        <v>0</v>
      </c>
      <c r="X57" s="213"/>
      <c r="Y57" s="49" t="s">
        <v>11</v>
      </c>
      <c r="Z57" s="49" t="s">
        <v>12</v>
      </c>
      <c r="AA57" s="49">
        <v>0</v>
      </c>
      <c r="AB57" s="213"/>
      <c r="AC57" s="49" t="s">
        <v>11</v>
      </c>
      <c r="AD57" s="49" t="s">
        <v>12</v>
      </c>
      <c r="AE57" s="49">
        <v>0</v>
      </c>
      <c r="AF57" s="178"/>
      <c r="AG57" s="49" t="s">
        <v>11</v>
      </c>
      <c r="AH57" s="49" t="s">
        <v>12</v>
      </c>
      <c r="AI57" s="49">
        <v>0</v>
      </c>
      <c r="AJ57" s="178"/>
      <c r="AK57" s="49" t="s">
        <v>11</v>
      </c>
      <c r="AL57" s="49" t="s">
        <v>12</v>
      </c>
      <c r="AM57" s="49">
        <v>0</v>
      </c>
      <c r="AN57" s="178"/>
      <c r="AO57" s="49" t="s">
        <v>11</v>
      </c>
      <c r="AP57" s="49" t="s">
        <v>12</v>
      </c>
      <c r="AQ57" s="49">
        <v>0</v>
      </c>
      <c r="AR57" s="178"/>
    </row>
    <row r="58" spans="1:44" s="71" customFormat="1" ht="14.25" customHeight="1" x14ac:dyDescent="0.2">
      <c r="A58" s="49" t="s">
        <v>186</v>
      </c>
      <c r="B58" s="49" t="s">
        <v>187</v>
      </c>
      <c r="C58" s="49">
        <v>0</v>
      </c>
      <c r="D58" s="178"/>
      <c r="E58" s="49" t="s">
        <v>186</v>
      </c>
      <c r="F58" s="49" t="s">
        <v>187</v>
      </c>
      <c r="G58" s="49">
        <v>0</v>
      </c>
      <c r="H58" s="178"/>
      <c r="I58" s="40" t="s">
        <v>186</v>
      </c>
      <c r="J58" s="40" t="s">
        <v>187</v>
      </c>
      <c r="K58" s="40">
        <v>20</v>
      </c>
      <c r="L58" s="178"/>
      <c r="M58" s="49" t="s">
        <v>186</v>
      </c>
      <c r="N58" s="49" t="s">
        <v>187</v>
      </c>
      <c r="O58" s="49">
        <v>0</v>
      </c>
      <c r="P58" s="69"/>
      <c r="Q58" s="49" t="s">
        <v>186</v>
      </c>
      <c r="R58" s="49" t="s">
        <v>187</v>
      </c>
      <c r="S58" s="49">
        <v>0</v>
      </c>
      <c r="T58" s="73"/>
      <c r="U58" s="49" t="s">
        <v>186</v>
      </c>
      <c r="V58" s="49" t="s">
        <v>187</v>
      </c>
      <c r="W58" s="49">
        <v>0</v>
      </c>
      <c r="X58" s="214"/>
      <c r="Y58" s="49" t="s">
        <v>186</v>
      </c>
      <c r="Z58" s="49" t="s">
        <v>187</v>
      </c>
      <c r="AA58" s="49">
        <v>0</v>
      </c>
      <c r="AB58" s="214"/>
      <c r="AC58" s="49" t="s">
        <v>186</v>
      </c>
      <c r="AD58" s="49" t="s">
        <v>187</v>
      </c>
      <c r="AE58" s="49">
        <v>0</v>
      </c>
      <c r="AF58" s="178"/>
      <c r="AG58" s="49" t="s">
        <v>186</v>
      </c>
      <c r="AH58" s="49" t="s">
        <v>187</v>
      </c>
      <c r="AI58" s="49">
        <v>0</v>
      </c>
      <c r="AJ58" s="178"/>
      <c r="AK58" s="49" t="s">
        <v>186</v>
      </c>
      <c r="AL58" s="49" t="s">
        <v>187</v>
      </c>
      <c r="AM58" s="49">
        <v>0</v>
      </c>
      <c r="AN58" s="178"/>
      <c r="AO58" s="49" t="s">
        <v>186</v>
      </c>
      <c r="AP58" s="49" t="s">
        <v>187</v>
      </c>
      <c r="AQ58" s="49">
        <v>0</v>
      </c>
      <c r="AR58" s="178"/>
    </row>
    <row r="59" spans="1:44" s="76" customFormat="1" ht="18.75" customHeight="1" x14ac:dyDescent="0.2">
      <c r="A59" s="167" t="s">
        <v>37</v>
      </c>
      <c r="B59" s="168"/>
      <c r="C59" s="74">
        <f>SUM(C56:C58)</f>
        <v>0</v>
      </c>
      <c r="D59" s="74"/>
      <c r="E59" s="167" t="s">
        <v>37</v>
      </c>
      <c r="F59" s="168"/>
      <c r="G59" s="74">
        <f>SUM(G56:G58)</f>
        <v>0</v>
      </c>
      <c r="H59" s="74">
        <v>0</v>
      </c>
      <c r="I59" s="167" t="s">
        <v>37</v>
      </c>
      <c r="J59" s="168"/>
      <c r="K59" s="74">
        <f>SUM(K56:K58)</f>
        <v>165</v>
      </c>
      <c r="L59" s="74">
        <v>0</v>
      </c>
      <c r="M59" s="167" t="s">
        <v>37</v>
      </c>
      <c r="N59" s="168"/>
      <c r="O59" s="74">
        <f>SUM(O56:O58)</f>
        <v>0</v>
      </c>
      <c r="P59" s="74"/>
      <c r="Q59" s="167" t="s">
        <v>37</v>
      </c>
      <c r="R59" s="168"/>
      <c r="S59" s="74">
        <f>SUM(S56:S58)</f>
        <v>0</v>
      </c>
      <c r="T59" s="74">
        <v>0</v>
      </c>
      <c r="U59" s="167" t="s">
        <v>37</v>
      </c>
      <c r="V59" s="168"/>
      <c r="W59" s="74">
        <f>SUM(W56:W58)</f>
        <v>0</v>
      </c>
      <c r="X59" s="74">
        <v>0</v>
      </c>
      <c r="Y59" s="167" t="s">
        <v>37</v>
      </c>
      <c r="Z59" s="168"/>
      <c r="AA59" s="74">
        <f>SUM(AA56:AA58)</f>
        <v>0</v>
      </c>
      <c r="AB59" s="74"/>
      <c r="AC59" s="167" t="s">
        <v>37</v>
      </c>
      <c r="AD59" s="168"/>
      <c r="AE59" s="74">
        <f>SUM(AE56:AE58)</f>
        <v>0</v>
      </c>
      <c r="AF59" s="74"/>
      <c r="AG59" s="167" t="s">
        <v>37</v>
      </c>
      <c r="AH59" s="168"/>
      <c r="AI59" s="74">
        <f>SUM(AI56:AI58)</f>
        <v>0</v>
      </c>
      <c r="AJ59" s="74"/>
      <c r="AK59" s="167" t="s">
        <v>37</v>
      </c>
      <c r="AL59" s="168"/>
      <c r="AM59" s="74">
        <f>SUM(AM56:AM58)</f>
        <v>0</v>
      </c>
      <c r="AN59" s="74"/>
      <c r="AO59" s="167" t="s">
        <v>37</v>
      </c>
      <c r="AP59" s="168"/>
      <c r="AQ59" s="74">
        <f>SUM(AQ56:AQ58)</f>
        <v>0</v>
      </c>
      <c r="AR59" s="75"/>
    </row>
    <row r="60" spans="1:44" s="47" customFormat="1" ht="92.25" customHeight="1" x14ac:dyDescent="0.2">
      <c r="A60" s="209" t="s">
        <v>277</v>
      </c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210"/>
      <c r="AE60" s="210"/>
      <c r="AF60" s="210"/>
      <c r="AG60" s="210"/>
      <c r="AH60" s="210"/>
      <c r="AI60" s="210"/>
      <c r="AJ60" s="210"/>
      <c r="AK60" s="210"/>
      <c r="AL60" s="210"/>
      <c r="AM60" s="210"/>
      <c r="AN60" s="210"/>
      <c r="AO60" s="210"/>
      <c r="AP60" s="210"/>
      <c r="AQ60" s="210"/>
      <c r="AR60" s="211"/>
    </row>
    <row r="61" spans="1:44" x14ac:dyDescent="0.2">
      <c r="D61" s="46"/>
      <c r="P61" s="46"/>
      <c r="T61" s="46"/>
      <c r="AJ61" s="46"/>
      <c r="AN61" s="46"/>
      <c r="AR61" s="46"/>
    </row>
    <row r="62" spans="1:44" x14ac:dyDescent="0.2">
      <c r="D62" s="46"/>
      <c r="P62" s="46"/>
      <c r="T62" s="46"/>
      <c r="AJ62" s="46"/>
      <c r="AN62" s="46"/>
      <c r="AR62" s="46"/>
    </row>
    <row r="63" spans="1:44" x14ac:dyDescent="0.2">
      <c r="D63" s="46"/>
      <c r="P63" s="46"/>
      <c r="T63" s="46"/>
      <c r="AJ63" s="46"/>
      <c r="AN63" s="46"/>
      <c r="AR63" s="46"/>
    </row>
    <row r="64" spans="1:44" x14ac:dyDescent="0.2">
      <c r="D64" s="46"/>
      <c r="P64" s="46"/>
      <c r="T64" s="46"/>
      <c r="AJ64" s="46"/>
      <c r="AN64" s="46"/>
      <c r="AR64" s="46"/>
    </row>
    <row r="65" spans="4:181" s="2" customFormat="1" x14ac:dyDescent="0.2"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</row>
    <row r="66" spans="4:181" s="2" customFormat="1" x14ac:dyDescent="0.2"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</row>
    <row r="67" spans="4:181" s="2" customFormat="1" x14ac:dyDescent="0.2"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</row>
    <row r="68" spans="4:181" s="2" customFormat="1" x14ac:dyDescent="0.2"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77"/>
      <c r="AC68" s="77"/>
      <c r="AD68" s="77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</row>
    <row r="69" spans="4:181" s="46" customFormat="1" x14ac:dyDescent="0.2">
      <c r="AB69" s="77"/>
      <c r="AC69" s="77"/>
      <c r="AD69" s="77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</row>
    <row r="70" spans="4:181" s="46" customFormat="1" x14ac:dyDescent="0.2">
      <c r="AB70" s="77"/>
      <c r="AC70" s="77"/>
      <c r="AD70" s="77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</row>
    <row r="71" spans="4:181" s="46" customFormat="1" x14ac:dyDescent="0.2">
      <c r="AB71" s="77"/>
      <c r="AC71" s="77"/>
      <c r="AD71" s="77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</row>
    <row r="72" spans="4:181" s="46" customFormat="1" x14ac:dyDescent="0.2">
      <c r="AB72" s="77"/>
      <c r="AC72" s="77"/>
      <c r="AD72" s="77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</row>
    <row r="73" spans="4:181" s="46" customFormat="1" x14ac:dyDescent="0.2">
      <c r="AB73" s="77"/>
      <c r="AC73" s="77"/>
      <c r="AD73" s="77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</row>
    <row r="74" spans="4:181" s="46" customFormat="1" x14ac:dyDescent="0.2">
      <c r="AB74" s="77"/>
      <c r="AC74" s="77"/>
      <c r="AD74" s="77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</row>
    <row r="75" spans="4:181" s="46" customFormat="1" x14ac:dyDescent="0.2"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</row>
    <row r="76" spans="4:181" s="46" customFormat="1" x14ac:dyDescent="0.2"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</row>
    <row r="77" spans="4:181" s="46" customFormat="1" x14ac:dyDescent="0.2"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</row>
    <row r="78" spans="4:181" s="46" customFormat="1" x14ac:dyDescent="0.2"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</row>
    <row r="79" spans="4:181" s="46" customFormat="1" x14ac:dyDescent="0.2"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</row>
    <row r="80" spans="4:181" s="46" customFormat="1" x14ac:dyDescent="0.2"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</row>
    <row r="81" spans="45:181" s="46" customFormat="1" x14ac:dyDescent="0.2"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</row>
    <row r="82" spans="45:181" s="46" customFormat="1" x14ac:dyDescent="0.2"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</row>
    <row r="83" spans="45:181" s="46" customFormat="1" x14ac:dyDescent="0.2"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</row>
    <row r="84" spans="45:181" s="46" customFormat="1" x14ac:dyDescent="0.2"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</row>
    <row r="85" spans="45:181" s="46" customFormat="1" x14ac:dyDescent="0.2"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</row>
    <row r="86" spans="45:181" s="46" customFormat="1" x14ac:dyDescent="0.2"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</row>
    <row r="87" spans="45:181" s="46" customFormat="1" x14ac:dyDescent="0.2"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</row>
    <row r="88" spans="45:181" s="46" customFormat="1" x14ac:dyDescent="0.2"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</row>
    <row r="89" spans="45:181" s="46" customFormat="1" x14ac:dyDescent="0.2"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</row>
    <row r="90" spans="45:181" s="46" customFormat="1" x14ac:dyDescent="0.2"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</row>
    <row r="91" spans="45:181" s="46" customFormat="1" x14ac:dyDescent="0.2"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</row>
    <row r="92" spans="45:181" s="46" customFormat="1" x14ac:dyDescent="0.2"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</row>
    <row r="93" spans="45:181" s="46" customFormat="1" x14ac:dyDescent="0.2"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</row>
    <row r="94" spans="45:181" s="46" customFormat="1" x14ac:dyDescent="0.2"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</row>
    <row r="95" spans="45:181" s="46" customFormat="1" x14ac:dyDescent="0.2"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</row>
    <row r="96" spans="45:181" s="46" customFormat="1" x14ac:dyDescent="0.2"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</row>
    <row r="97" spans="45:181" s="46" customFormat="1" x14ac:dyDescent="0.2"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</row>
    <row r="98" spans="45:181" s="46" customFormat="1" x14ac:dyDescent="0.2"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</row>
    <row r="99" spans="45:181" s="46" customFormat="1" x14ac:dyDescent="0.2"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</row>
    <row r="100" spans="45:181" s="46" customFormat="1" x14ac:dyDescent="0.2"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</row>
    <row r="101" spans="45:181" s="46" customFormat="1" x14ac:dyDescent="0.2"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</row>
    <row r="102" spans="45:181" s="46" customFormat="1" x14ac:dyDescent="0.2"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</row>
    <row r="103" spans="45:181" s="46" customFormat="1" x14ac:dyDescent="0.2"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</row>
    <row r="104" spans="45:181" s="46" customFormat="1" x14ac:dyDescent="0.2"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</row>
    <row r="105" spans="45:181" s="46" customFormat="1" x14ac:dyDescent="0.2"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</row>
    <row r="106" spans="45:181" s="46" customFormat="1" x14ac:dyDescent="0.2"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</row>
    <row r="107" spans="45:181" s="46" customFormat="1" x14ac:dyDescent="0.2"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</row>
    <row r="108" spans="45:181" s="46" customFormat="1" x14ac:dyDescent="0.2"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</row>
    <row r="109" spans="45:181" s="46" customFormat="1" x14ac:dyDescent="0.2"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</row>
    <row r="110" spans="45:181" s="46" customFormat="1" x14ac:dyDescent="0.2"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</row>
    <row r="111" spans="45:181" s="46" customFormat="1" x14ac:dyDescent="0.2"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</row>
    <row r="112" spans="45:181" s="46" customFormat="1" x14ac:dyDescent="0.2"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</row>
    <row r="113" spans="45:181" s="46" customFormat="1" x14ac:dyDescent="0.2"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</row>
    <row r="114" spans="45:181" s="46" customFormat="1" x14ac:dyDescent="0.2"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</row>
    <row r="115" spans="45:181" s="46" customFormat="1" x14ac:dyDescent="0.2"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</row>
    <row r="116" spans="45:181" s="46" customFormat="1" x14ac:dyDescent="0.2"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</row>
    <row r="117" spans="45:181" s="46" customFormat="1" x14ac:dyDescent="0.2"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</row>
    <row r="118" spans="45:181" s="46" customFormat="1" x14ac:dyDescent="0.2"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</row>
    <row r="119" spans="45:181" s="46" customFormat="1" x14ac:dyDescent="0.2"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</row>
    <row r="120" spans="45:181" s="46" customFormat="1" x14ac:dyDescent="0.2"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</row>
    <row r="121" spans="45:181" s="46" customFormat="1" x14ac:dyDescent="0.2"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</row>
    <row r="122" spans="45:181" s="46" customFormat="1" x14ac:dyDescent="0.2"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</row>
    <row r="123" spans="45:181" s="46" customFormat="1" x14ac:dyDescent="0.2"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</row>
    <row r="124" spans="45:181" s="46" customFormat="1" x14ac:dyDescent="0.2"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</row>
    <row r="125" spans="45:181" s="46" customFormat="1" x14ac:dyDescent="0.2"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</row>
    <row r="126" spans="45:181" s="46" customFormat="1" x14ac:dyDescent="0.2"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</row>
    <row r="127" spans="45:181" s="46" customFormat="1" x14ac:dyDescent="0.2"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</row>
    <row r="128" spans="45:181" s="46" customFormat="1" x14ac:dyDescent="0.2"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</row>
    <row r="129" spans="45:181" s="46" customFormat="1" x14ac:dyDescent="0.2"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</row>
    <row r="130" spans="45:181" s="46" customFormat="1" x14ac:dyDescent="0.2"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</row>
    <row r="131" spans="45:181" s="46" customFormat="1" x14ac:dyDescent="0.2"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</row>
    <row r="132" spans="45:181" s="46" customFormat="1" x14ac:dyDescent="0.2"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</row>
    <row r="133" spans="45:181" s="46" customFormat="1" x14ac:dyDescent="0.2"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</row>
    <row r="134" spans="45:181" s="46" customFormat="1" x14ac:dyDescent="0.2"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</row>
    <row r="135" spans="45:181" s="46" customFormat="1" x14ac:dyDescent="0.2"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</row>
    <row r="136" spans="45:181" s="46" customFormat="1" x14ac:dyDescent="0.2"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</row>
    <row r="137" spans="45:181" s="46" customFormat="1" x14ac:dyDescent="0.2"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</row>
    <row r="138" spans="45:181" s="46" customFormat="1" x14ac:dyDescent="0.2"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</row>
    <row r="139" spans="45:181" s="46" customFormat="1" x14ac:dyDescent="0.2"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</row>
    <row r="140" spans="45:181" s="46" customFormat="1" x14ac:dyDescent="0.2"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</row>
    <row r="141" spans="45:181" s="46" customFormat="1" x14ac:dyDescent="0.2"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</row>
    <row r="142" spans="45:181" s="46" customFormat="1" x14ac:dyDescent="0.2"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</row>
    <row r="143" spans="45:181" s="46" customFormat="1" x14ac:dyDescent="0.2"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</row>
    <row r="144" spans="45:181" s="46" customFormat="1" x14ac:dyDescent="0.2"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</row>
    <row r="145" spans="45:181" s="46" customFormat="1" x14ac:dyDescent="0.2"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</row>
    <row r="146" spans="45:181" s="46" customFormat="1" x14ac:dyDescent="0.2"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</row>
    <row r="147" spans="45:181" s="46" customFormat="1" x14ac:dyDescent="0.2"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</row>
    <row r="148" spans="45:181" s="46" customFormat="1" x14ac:dyDescent="0.2"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</row>
    <row r="149" spans="45:181" s="46" customFormat="1" x14ac:dyDescent="0.2"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</row>
    <row r="150" spans="45:181" s="46" customFormat="1" x14ac:dyDescent="0.2"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</row>
    <row r="151" spans="45:181" s="46" customFormat="1" x14ac:dyDescent="0.2"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</row>
    <row r="152" spans="45:181" s="46" customFormat="1" x14ac:dyDescent="0.2"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</row>
    <row r="153" spans="45:181" s="46" customFormat="1" x14ac:dyDescent="0.2"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</row>
    <row r="154" spans="45:181" s="46" customFormat="1" x14ac:dyDescent="0.2"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</row>
    <row r="155" spans="45:181" s="46" customFormat="1" x14ac:dyDescent="0.2"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</row>
    <row r="156" spans="45:181" s="46" customFormat="1" x14ac:dyDescent="0.2"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</row>
    <row r="157" spans="45:181" s="46" customFormat="1" x14ac:dyDescent="0.2"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</row>
    <row r="158" spans="45:181" s="46" customFormat="1" x14ac:dyDescent="0.2"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</row>
    <row r="159" spans="45:181" s="46" customFormat="1" x14ac:dyDescent="0.2"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</row>
    <row r="160" spans="45:181" s="46" customFormat="1" x14ac:dyDescent="0.2"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</row>
    <row r="161" spans="45:181" s="46" customFormat="1" x14ac:dyDescent="0.2"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</row>
    <row r="162" spans="45:181" s="46" customFormat="1" x14ac:dyDescent="0.2"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</row>
    <row r="163" spans="45:181" s="46" customFormat="1" x14ac:dyDescent="0.2"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</row>
    <row r="164" spans="45:181" s="46" customFormat="1" x14ac:dyDescent="0.2"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</row>
    <row r="165" spans="45:181" s="46" customFormat="1" x14ac:dyDescent="0.2"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</row>
    <row r="166" spans="45:181" s="46" customFormat="1" x14ac:dyDescent="0.2"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</row>
    <row r="167" spans="45:181" s="46" customFormat="1" x14ac:dyDescent="0.2"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</row>
    <row r="168" spans="45:181" s="46" customFormat="1" x14ac:dyDescent="0.2"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</row>
    <row r="169" spans="45:181" s="46" customFormat="1" x14ac:dyDescent="0.2"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</row>
    <row r="170" spans="45:181" s="46" customFormat="1" x14ac:dyDescent="0.2"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</row>
    <row r="171" spans="45:181" s="46" customFormat="1" x14ac:dyDescent="0.2"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</row>
    <row r="172" spans="45:181" s="46" customFormat="1" x14ac:dyDescent="0.2"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</row>
    <row r="173" spans="45:181" s="46" customFormat="1" x14ac:dyDescent="0.2"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</row>
    <row r="174" spans="45:181" s="46" customFormat="1" x14ac:dyDescent="0.2"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</row>
    <row r="175" spans="45:181" s="46" customFormat="1" x14ac:dyDescent="0.2"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</row>
    <row r="176" spans="45:181" s="46" customFormat="1" x14ac:dyDescent="0.2"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</row>
    <row r="177" spans="45:181" s="46" customFormat="1" x14ac:dyDescent="0.2"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</row>
    <row r="178" spans="45:181" s="46" customFormat="1" x14ac:dyDescent="0.2"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</row>
    <row r="179" spans="45:181" s="46" customFormat="1" x14ac:dyDescent="0.2"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</row>
    <row r="180" spans="45:181" s="46" customFormat="1" x14ac:dyDescent="0.2"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</row>
    <row r="181" spans="45:181" s="46" customFormat="1" x14ac:dyDescent="0.2"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</row>
    <row r="182" spans="45:181" s="46" customFormat="1" x14ac:dyDescent="0.2"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</row>
    <row r="183" spans="45:181" s="46" customFormat="1" x14ac:dyDescent="0.2"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</row>
    <row r="184" spans="45:181" s="46" customFormat="1" x14ac:dyDescent="0.2"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</row>
    <row r="185" spans="45:181" s="46" customFormat="1" x14ac:dyDescent="0.2"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</row>
    <row r="186" spans="45:181" s="46" customFormat="1" x14ac:dyDescent="0.2"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</row>
    <row r="187" spans="45:181" s="46" customFormat="1" x14ac:dyDescent="0.2"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</row>
    <row r="188" spans="45:181" s="46" customFormat="1" x14ac:dyDescent="0.2"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</row>
    <row r="189" spans="45:181" s="46" customFormat="1" x14ac:dyDescent="0.2"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</row>
    <row r="190" spans="45:181" s="46" customFormat="1" x14ac:dyDescent="0.2"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</row>
    <row r="191" spans="45:181" s="46" customFormat="1" x14ac:dyDescent="0.2"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</row>
    <row r="192" spans="45:181" s="46" customFormat="1" x14ac:dyDescent="0.2"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</row>
    <row r="193" spans="45:181" s="46" customFormat="1" x14ac:dyDescent="0.2"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</row>
    <row r="194" spans="45:181" s="46" customFormat="1" x14ac:dyDescent="0.2"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</row>
    <row r="195" spans="45:181" s="46" customFormat="1" x14ac:dyDescent="0.2"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</row>
    <row r="196" spans="45:181" s="46" customFormat="1" x14ac:dyDescent="0.2"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</row>
    <row r="197" spans="45:181" s="46" customFormat="1" x14ac:dyDescent="0.2"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</row>
    <row r="198" spans="45:181" s="46" customFormat="1" x14ac:dyDescent="0.2"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</row>
    <row r="199" spans="45:181" s="46" customFormat="1" x14ac:dyDescent="0.2"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</row>
    <row r="200" spans="45:181" s="46" customFormat="1" x14ac:dyDescent="0.2"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</row>
    <row r="201" spans="45:181" s="46" customFormat="1" x14ac:dyDescent="0.2"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</row>
    <row r="202" spans="45:181" s="46" customFormat="1" x14ac:dyDescent="0.2"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</row>
    <row r="203" spans="45:181" s="46" customFormat="1" x14ac:dyDescent="0.2"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</row>
    <row r="204" spans="45:181" s="46" customFormat="1" x14ac:dyDescent="0.2"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</row>
    <row r="205" spans="45:181" s="46" customFormat="1" x14ac:dyDescent="0.2"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</row>
    <row r="206" spans="45:181" s="46" customFormat="1" x14ac:dyDescent="0.2"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</row>
    <row r="207" spans="45:181" s="46" customFormat="1" x14ac:dyDescent="0.2"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</row>
    <row r="208" spans="45:181" s="46" customFormat="1" x14ac:dyDescent="0.2"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</row>
    <row r="209" spans="45:181" s="46" customFormat="1" x14ac:dyDescent="0.2"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</row>
    <row r="210" spans="45:181" s="46" customFormat="1" x14ac:dyDescent="0.2"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</row>
    <row r="211" spans="45:181" s="46" customFormat="1" x14ac:dyDescent="0.2"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</row>
    <row r="212" spans="45:181" s="46" customFormat="1" x14ac:dyDescent="0.2"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</row>
    <row r="213" spans="45:181" s="46" customFormat="1" x14ac:dyDescent="0.2"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</row>
    <row r="214" spans="45:181" s="46" customFormat="1" x14ac:dyDescent="0.2"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</row>
    <row r="215" spans="45:181" s="46" customFormat="1" x14ac:dyDescent="0.2"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</row>
    <row r="216" spans="45:181" s="46" customFormat="1" x14ac:dyDescent="0.2"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</row>
    <row r="217" spans="45:181" s="46" customFormat="1" x14ac:dyDescent="0.2"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</row>
    <row r="218" spans="45:181" s="46" customFormat="1" x14ac:dyDescent="0.2"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</row>
    <row r="219" spans="45:181" s="46" customFormat="1" x14ac:dyDescent="0.2"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</row>
    <row r="220" spans="45:181" s="46" customFormat="1" x14ac:dyDescent="0.2"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</row>
    <row r="221" spans="45:181" s="46" customFormat="1" x14ac:dyDescent="0.2"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</row>
    <row r="222" spans="45:181" s="46" customFormat="1" x14ac:dyDescent="0.2"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</row>
    <row r="223" spans="45:181" s="46" customFormat="1" x14ac:dyDescent="0.2"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</row>
    <row r="224" spans="45:181" s="46" customFormat="1" x14ac:dyDescent="0.2"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</row>
    <row r="225" spans="45:181" s="46" customFormat="1" x14ac:dyDescent="0.2"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</row>
    <row r="226" spans="45:181" s="46" customFormat="1" x14ac:dyDescent="0.2"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</row>
    <row r="227" spans="45:181" s="46" customFormat="1" x14ac:dyDescent="0.2"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</row>
    <row r="228" spans="45:181" s="46" customFormat="1" x14ac:dyDescent="0.2"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</row>
    <row r="229" spans="45:181" s="46" customFormat="1" x14ac:dyDescent="0.2"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</row>
    <row r="230" spans="45:181" s="46" customFormat="1" x14ac:dyDescent="0.2"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</row>
    <row r="231" spans="45:181" s="46" customFormat="1" x14ac:dyDescent="0.2"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</row>
    <row r="232" spans="45:181" s="46" customFormat="1" x14ac:dyDescent="0.2"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</row>
    <row r="233" spans="45:181" s="46" customFormat="1" x14ac:dyDescent="0.2"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</row>
    <row r="234" spans="45:181" s="46" customFormat="1" x14ac:dyDescent="0.2"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</row>
    <row r="235" spans="45:181" s="46" customFormat="1" x14ac:dyDescent="0.2"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</row>
    <row r="236" spans="45:181" s="46" customFormat="1" x14ac:dyDescent="0.2"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</row>
    <row r="237" spans="45:181" s="46" customFormat="1" x14ac:dyDescent="0.2"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</row>
    <row r="238" spans="45:181" s="46" customFormat="1" x14ac:dyDescent="0.2"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</row>
    <row r="239" spans="45:181" s="46" customFormat="1" x14ac:dyDescent="0.2"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</row>
    <row r="240" spans="45:181" s="46" customFormat="1" x14ac:dyDescent="0.2"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</row>
    <row r="241" spans="45:181" s="46" customFormat="1" x14ac:dyDescent="0.2"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</row>
    <row r="242" spans="45:181" s="46" customFormat="1" x14ac:dyDescent="0.2"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</row>
    <row r="243" spans="45:181" s="46" customFormat="1" x14ac:dyDescent="0.2"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</row>
    <row r="244" spans="45:181" s="46" customFormat="1" x14ac:dyDescent="0.2"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</row>
    <row r="245" spans="45:181" s="46" customFormat="1" x14ac:dyDescent="0.2"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</row>
    <row r="246" spans="45:181" s="46" customFormat="1" x14ac:dyDescent="0.2"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</row>
    <row r="247" spans="45:181" s="46" customFormat="1" x14ac:dyDescent="0.2"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</row>
    <row r="248" spans="45:181" s="46" customFormat="1" x14ac:dyDescent="0.2"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</row>
    <row r="249" spans="45:181" s="46" customFormat="1" x14ac:dyDescent="0.2"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</row>
    <row r="250" spans="45:181" s="46" customFormat="1" x14ac:dyDescent="0.2"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</row>
    <row r="251" spans="45:181" s="46" customFormat="1" x14ac:dyDescent="0.2"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</row>
    <row r="252" spans="45:181" s="46" customFormat="1" x14ac:dyDescent="0.2"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</row>
    <row r="253" spans="45:181" s="46" customFormat="1" x14ac:dyDescent="0.2"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</row>
    <row r="254" spans="45:181" s="46" customFormat="1" x14ac:dyDescent="0.2"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</row>
    <row r="255" spans="45:181" s="46" customFormat="1" x14ac:dyDescent="0.2"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</row>
    <row r="256" spans="45:181" s="46" customFormat="1" x14ac:dyDescent="0.2"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</row>
    <row r="257" spans="45:181" s="46" customFormat="1" x14ac:dyDescent="0.2"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</row>
    <row r="258" spans="45:181" s="46" customFormat="1" x14ac:dyDescent="0.2"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</row>
    <row r="259" spans="45:181" s="46" customFormat="1" x14ac:dyDescent="0.2"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</row>
    <row r="260" spans="45:181" s="46" customFormat="1" x14ac:dyDescent="0.2"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</row>
    <row r="261" spans="45:181" s="46" customFormat="1" x14ac:dyDescent="0.2"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</row>
    <row r="262" spans="45:181" s="46" customFormat="1" x14ac:dyDescent="0.2"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</row>
    <row r="263" spans="45:181" s="46" customFormat="1" x14ac:dyDescent="0.2"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</row>
    <row r="264" spans="45:181" s="46" customFormat="1" x14ac:dyDescent="0.2"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</row>
    <row r="265" spans="45:181" s="46" customFormat="1" x14ac:dyDescent="0.2"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</row>
    <row r="266" spans="45:181" s="46" customFormat="1" x14ac:dyDescent="0.2"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</row>
    <row r="267" spans="45:181" s="46" customFormat="1" x14ac:dyDescent="0.2"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</row>
    <row r="268" spans="45:181" s="46" customFormat="1" x14ac:dyDescent="0.2"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</row>
    <row r="269" spans="45:181" s="46" customFormat="1" x14ac:dyDescent="0.2"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</row>
    <row r="270" spans="45:181" s="46" customFormat="1" x14ac:dyDescent="0.2"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  <c r="FR270" s="2"/>
      <c r="FS270" s="2"/>
      <c r="FT270" s="2"/>
      <c r="FU270" s="2"/>
      <c r="FV270" s="2"/>
      <c r="FW270" s="2"/>
      <c r="FX270" s="2"/>
      <c r="FY270" s="2"/>
    </row>
    <row r="271" spans="45:181" s="46" customFormat="1" x14ac:dyDescent="0.2"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  <c r="FR271" s="2"/>
      <c r="FS271" s="2"/>
      <c r="FT271" s="2"/>
      <c r="FU271" s="2"/>
      <c r="FV271" s="2"/>
      <c r="FW271" s="2"/>
      <c r="FX271" s="2"/>
      <c r="FY271" s="2"/>
    </row>
    <row r="272" spans="45:181" s="46" customFormat="1" x14ac:dyDescent="0.2"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  <c r="FR272" s="2"/>
      <c r="FS272" s="2"/>
      <c r="FT272" s="2"/>
      <c r="FU272" s="2"/>
      <c r="FV272" s="2"/>
      <c r="FW272" s="2"/>
      <c r="FX272" s="2"/>
      <c r="FY272" s="2"/>
    </row>
    <row r="273" spans="45:181" s="46" customFormat="1" x14ac:dyDescent="0.2"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</row>
    <row r="274" spans="45:181" s="46" customFormat="1" x14ac:dyDescent="0.2"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  <c r="FH274" s="2"/>
      <c r="FI274" s="2"/>
      <c r="FJ274" s="2"/>
      <c r="FK274" s="2"/>
      <c r="FL274" s="2"/>
      <c r="FM274" s="2"/>
      <c r="FN274" s="2"/>
      <c r="FO274" s="2"/>
      <c r="FP274" s="2"/>
      <c r="FQ274" s="2"/>
      <c r="FR274" s="2"/>
      <c r="FS274" s="2"/>
      <c r="FT274" s="2"/>
      <c r="FU274" s="2"/>
      <c r="FV274" s="2"/>
      <c r="FW274" s="2"/>
      <c r="FX274" s="2"/>
      <c r="FY274" s="2"/>
    </row>
    <row r="275" spans="45:181" s="46" customFormat="1" x14ac:dyDescent="0.2"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  <c r="FH275" s="2"/>
      <c r="FI275" s="2"/>
      <c r="FJ275" s="2"/>
      <c r="FK275" s="2"/>
      <c r="FL275" s="2"/>
      <c r="FM275" s="2"/>
      <c r="FN275" s="2"/>
      <c r="FO275" s="2"/>
      <c r="FP275" s="2"/>
      <c r="FQ275" s="2"/>
      <c r="FR275" s="2"/>
      <c r="FS275" s="2"/>
      <c r="FT275" s="2"/>
      <c r="FU275" s="2"/>
      <c r="FV275" s="2"/>
      <c r="FW275" s="2"/>
      <c r="FX275" s="2"/>
      <c r="FY275" s="2"/>
    </row>
    <row r="276" spans="45:181" s="46" customFormat="1" x14ac:dyDescent="0.2"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  <c r="FF276" s="2"/>
      <c r="FG276" s="2"/>
      <c r="FH276" s="2"/>
      <c r="FI276" s="2"/>
      <c r="FJ276" s="2"/>
      <c r="FK276" s="2"/>
      <c r="FL276" s="2"/>
      <c r="FM276" s="2"/>
      <c r="FN276" s="2"/>
      <c r="FO276" s="2"/>
      <c r="FP276" s="2"/>
      <c r="FQ276" s="2"/>
      <c r="FR276" s="2"/>
      <c r="FS276" s="2"/>
      <c r="FT276" s="2"/>
      <c r="FU276" s="2"/>
      <c r="FV276" s="2"/>
      <c r="FW276" s="2"/>
      <c r="FX276" s="2"/>
      <c r="FY276" s="2"/>
    </row>
    <row r="277" spans="45:181" s="46" customFormat="1" x14ac:dyDescent="0.2"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  <c r="FE277" s="2"/>
      <c r="FF277" s="2"/>
      <c r="FG277" s="2"/>
      <c r="FH277" s="2"/>
      <c r="FI277" s="2"/>
      <c r="FJ277" s="2"/>
      <c r="FK277" s="2"/>
      <c r="FL277" s="2"/>
      <c r="FM277" s="2"/>
      <c r="FN277" s="2"/>
      <c r="FO277" s="2"/>
      <c r="FP277" s="2"/>
      <c r="FQ277" s="2"/>
      <c r="FR277" s="2"/>
      <c r="FS277" s="2"/>
      <c r="FT277" s="2"/>
      <c r="FU277" s="2"/>
      <c r="FV277" s="2"/>
      <c r="FW277" s="2"/>
      <c r="FX277" s="2"/>
      <c r="FY277" s="2"/>
    </row>
    <row r="278" spans="45:181" s="46" customFormat="1" x14ac:dyDescent="0.2"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  <c r="FE278" s="2"/>
      <c r="FF278" s="2"/>
      <c r="FG278" s="2"/>
      <c r="FH278" s="2"/>
      <c r="FI278" s="2"/>
      <c r="FJ278" s="2"/>
      <c r="FK278" s="2"/>
      <c r="FL278" s="2"/>
      <c r="FM278" s="2"/>
      <c r="FN278" s="2"/>
      <c r="FO278" s="2"/>
      <c r="FP278" s="2"/>
      <c r="FQ278" s="2"/>
      <c r="FR278" s="2"/>
      <c r="FS278" s="2"/>
      <c r="FT278" s="2"/>
      <c r="FU278" s="2"/>
      <c r="FV278" s="2"/>
      <c r="FW278" s="2"/>
      <c r="FX278" s="2"/>
      <c r="FY278" s="2"/>
    </row>
    <row r="279" spans="45:181" s="46" customFormat="1" x14ac:dyDescent="0.2"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  <c r="FE279" s="2"/>
      <c r="FF279" s="2"/>
      <c r="FG279" s="2"/>
      <c r="FH279" s="2"/>
      <c r="FI279" s="2"/>
      <c r="FJ279" s="2"/>
      <c r="FK279" s="2"/>
      <c r="FL279" s="2"/>
      <c r="FM279" s="2"/>
      <c r="FN279" s="2"/>
      <c r="FO279" s="2"/>
      <c r="FP279" s="2"/>
      <c r="FQ279" s="2"/>
      <c r="FR279" s="2"/>
      <c r="FS279" s="2"/>
      <c r="FT279" s="2"/>
      <c r="FU279" s="2"/>
      <c r="FV279" s="2"/>
      <c r="FW279" s="2"/>
      <c r="FX279" s="2"/>
      <c r="FY279" s="2"/>
    </row>
    <row r="280" spans="45:181" s="46" customFormat="1" x14ac:dyDescent="0.2"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  <c r="FE280" s="2"/>
      <c r="FF280" s="2"/>
      <c r="FG280" s="2"/>
      <c r="FH280" s="2"/>
      <c r="FI280" s="2"/>
      <c r="FJ280" s="2"/>
      <c r="FK280" s="2"/>
      <c r="FL280" s="2"/>
      <c r="FM280" s="2"/>
      <c r="FN280" s="2"/>
      <c r="FO280" s="2"/>
      <c r="FP280" s="2"/>
      <c r="FQ280" s="2"/>
      <c r="FR280" s="2"/>
      <c r="FS280" s="2"/>
      <c r="FT280" s="2"/>
      <c r="FU280" s="2"/>
      <c r="FV280" s="2"/>
      <c r="FW280" s="2"/>
      <c r="FX280" s="2"/>
      <c r="FY280" s="2"/>
    </row>
    <row r="281" spans="45:181" s="46" customFormat="1" x14ac:dyDescent="0.2"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  <c r="FE281" s="2"/>
      <c r="FF281" s="2"/>
      <c r="FG281" s="2"/>
      <c r="FH281" s="2"/>
      <c r="FI281" s="2"/>
      <c r="FJ281" s="2"/>
      <c r="FK281" s="2"/>
      <c r="FL281" s="2"/>
      <c r="FM281" s="2"/>
      <c r="FN281" s="2"/>
      <c r="FO281" s="2"/>
      <c r="FP281" s="2"/>
      <c r="FQ281" s="2"/>
      <c r="FR281" s="2"/>
      <c r="FS281" s="2"/>
      <c r="FT281" s="2"/>
      <c r="FU281" s="2"/>
      <c r="FV281" s="2"/>
      <c r="FW281" s="2"/>
      <c r="FX281" s="2"/>
      <c r="FY281" s="2"/>
    </row>
  </sheetData>
  <sheetProtection formatCells="0"/>
  <mergeCells count="219">
    <mergeCell ref="L56:L58"/>
    <mergeCell ref="AR56:AR58"/>
    <mergeCell ref="AN56:AN58"/>
    <mergeCell ref="AF56:AF58"/>
    <mergeCell ref="AJ56:AJ58"/>
    <mergeCell ref="AO59:AP59"/>
    <mergeCell ref="D47:D53"/>
    <mergeCell ref="H47:H53"/>
    <mergeCell ref="M54:N54"/>
    <mergeCell ref="O55:P55"/>
    <mergeCell ref="AG54:AH54"/>
    <mergeCell ref="AI55:AJ55"/>
    <mergeCell ref="AK54:AL54"/>
    <mergeCell ref="AM55:AN55"/>
    <mergeCell ref="L47:L53"/>
    <mergeCell ref="AR47:AR53"/>
    <mergeCell ref="AN47:AN53"/>
    <mergeCell ref="AJ47:AJ53"/>
    <mergeCell ref="AF47:AF53"/>
    <mergeCell ref="AB47:AB53"/>
    <mergeCell ref="X47:X53"/>
    <mergeCell ref="T47:T53"/>
    <mergeCell ref="Y59:Z59"/>
    <mergeCell ref="U59:V59"/>
    <mergeCell ref="A60:AR60"/>
    <mergeCell ref="AC54:AD54"/>
    <mergeCell ref="AO54:AP54"/>
    <mergeCell ref="C55:D55"/>
    <mergeCell ref="G55:H55"/>
    <mergeCell ref="K55:L55"/>
    <mergeCell ref="S55:T55"/>
    <mergeCell ref="W55:X55"/>
    <mergeCell ref="AA55:AB55"/>
    <mergeCell ref="AE55:AF55"/>
    <mergeCell ref="A54:B54"/>
    <mergeCell ref="E54:F54"/>
    <mergeCell ref="I54:J54"/>
    <mergeCell ref="Q54:R54"/>
    <mergeCell ref="U54:V54"/>
    <mergeCell ref="Y54:Z54"/>
    <mergeCell ref="D56:D58"/>
    <mergeCell ref="H56:H58"/>
    <mergeCell ref="A59:B59"/>
    <mergeCell ref="X56:X58"/>
    <mergeCell ref="AB56:AB58"/>
    <mergeCell ref="AK59:AL59"/>
    <mergeCell ref="AG59:AH59"/>
    <mergeCell ref="AC59:AD59"/>
    <mergeCell ref="C46:D46"/>
    <mergeCell ref="G46:H46"/>
    <mergeCell ref="K46:L46"/>
    <mergeCell ref="S46:T46"/>
    <mergeCell ref="W46:X46"/>
    <mergeCell ref="AA46:AB46"/>
    <mergeCell ref="AE46:AF46"/>
    <mergeCell ref="AQ46:AR46"/>
    <mergeCell ref="O46:P46"/>
    <mergeCell ref="AI46:AJ46"/>
    <mergeCell ref="AM46:AN46"/>
    <mergeCell ref="AF25:AF31"/>
    <mergeCell ref="AR25:AR31"/>
    <mergeCell ref="C33:D33"/>
    <mergeCell ref="G33:H33"/>
    <mergeCell ref="K33:L33"/>
    <mergeCell ref="S33:T33"/>
    <mergeCell ref="W33:X33"/>
    <mergeCell ref="AA33:AB33"/>
    <mergeCell ref="AE33:AF33"/>
    <mergeCell ref="AO32:AP32"/>
    <mergeCell ref="AK32:AL32"/>
    <mergeCell ref="E32:F32"/>
    <mergeCell ref="I32:J32"/>
    <mergeCell ref="Q32:R32"/>
    <mergeCell ref="U32:V32"/>
    <mergeCell ref="Y32:Z32"/>
    <mergeCell ref="AC32:AD32"/>
    <mergeCell ref="AQ24:AR24"/>
    <mergeCell ref="D34:D44"/>
    <mergeCell ref="H34:H44"/>
    <mergeCell ref="L34:L44"/>
    <mergeCell ref="T34:T44"/>
    <mergeCell ref="X34:X44"/>
    <mergeCell ref="AB34:AB44"/>
    <mergeCell ref="AF34:AF44"/>
    <mergeCell ref="AR34:AR44"/>
    <mergeCell ref="O33:P33"/>
    <mergeCell ref="P25:P31"/>
    <mergeCell ref="M32:N32"/>
    <mergeCell ref="AI33:AJ33"/>
    <mergeCell ref="AJ25:AJ31"/>
    <mergeCell ref="AG32:AH32"/>
    <mergeCell ref="AM33:AN33"/>
    <mergeCell ref="AN25:AN31"/>
    <mergeCell ref="AQ33:AR33"/>
    <mergeCell ref="D25:D31"/>
    <mergeCell ref="H25:H31"/>
    <mergeCell ref="L25:L31"/>
    <mergeCell ref="T25:T31"/>
    <mergeCell ref="X25:X31"/>
    <mergeCell ref="AB25:AB31"/>
    <mergeCell ref="AO23:AP23"/>
    <mergeCell ref="C24:D24"/>
    <mergeCell ref="G24:H24"/>
    <mergeCell ref="K24:L24"/>
    <mergeCell ref="S24:T24"/>
    <mergeCell ref="W24:X24"/>
    <mergeCell ref="AA24:AB24"/>
    <mergeCell ref="AE24:AF24"/>
    <mergeCell ref="A45:B45"/>
    <mergeCell ref="E45:F45"/>
    <mergeCell ref="I45:J45"/>
    <mergeCell ref="Q45:R45"/>
    <mergeCell ref="U45:V45"/>
    <mergeCell ref="Y45:Z45"/>
    <mergeCell ref="AC45:AD45"/>
    <mergeCell ref="AO45:AP45"/>
    <mergeCell ref="A23:B23"/>
    <mergeCell ref="E23:F23"/>
    <mergeCell ref="I23:J23"/>
    <mergeCell ref="Q23:R23"/>
    <mergeCell ref="U23:V23"/>
    <mergeCell ref="Y23:Z23"/>
    <mergeCell ref="AC23:AD23"/>
    <mergeCell ref="A32:B32"/>
    <mergeCell ref="AQ16:AR16"/>
    <mergeCell ref="D17:D22"/>
    <mergeCell ref="H17:H22"/>
    <mergeCell ref="L17:L22"/>
    <mergeCell ref="T17:T22"/>
    <mergeCell ref="X17:X22"/>
    <mergeCell ref="AB17:AB22"/>
    <mergeCell ref="AF17:AF22"/>
    <mergeCell ref="AR17:AR22"/>
    <mergeCell ref="C16:D16"/>
    <mergeCell ref="G16:H16"/>
    <mergeCell ref="K16:L16"/>
    <mergeCell ref="S16:T16"/>
    <mergeCell ref="W16:X16"/>
    <mergeCell ref="AA16:AB16"/>
    <mergeCell ref="AE16:AF16"/>
    <mergeCell ref="A15:B15"/>
    <mergeCell ref="E15:F15"/>
    <mergeCell ref="I15:J15"/>
    <mergeCell ref="Q15:R15"/>
    <mergeCell ref="U15:V15"/>
    <mergeCell ref="Y15:Z15"/>
    <mergeCell ref="AE4:AF4"/>
    <mergeCell ref="AQ4:AR4"/>
    <mergeCell ref="D5:D14"/>
    <mergeCell ref="H5:H14"/>
    <mergeCell ref="L5:L14"/>
    <mergeCell ref="T5:T14"/>
    <mergeCell ref="X5:X14"/>
    <mergeCell ref="AB5:AB14"/>
    <mergeCell ref="AF5:AF14"/>
    <mergeCell ref="AR5:AR14"/>
    <mergeCell ref="C4:D4"/>
    <mergeCell ref="G4:H4"/>
    <mergeCell ref="K4:L4"/>
    <mergeCell ref="S4:T4"/>
    <mergeCell ref="W4:X4"/>
    <mergeCell ref="AA4:AB4"/>
    <mergeCell ref="AC15:AD15"/>
    <mergeCell ref="AO15:AP15"/>
    <mergeCell ref="AC1:AF1"/>
    <mergeCell ref="AO1:AR1"/>
    <mergeCell ref="A2:B2"/>
    <mergeCell ref="E2:F2"/>
    <mergeCell ref="I2:J2"/>
    <mergeCell ref="Q2:R2"/>
    <mergeCell ref="U2:V2"/>
    <mergeCell ref="Y2:Z2"/>
    <mergeCell ref="AC2:AD2"/>
    <mergeCell ref="AO2:AP2"/>
    <mergeCell ref="A1:D1"/>
    <mergeCell ref="E1:H1"/>
    <mergeCell ref="I1:L1"/>
    <mergeCell ref="Q1:T1"/>
    <mergeCell ref="U1:X1"/>
    <mergeCell ref="Y1:AB1"/>
    <mergeCell ref="M1:P1"/>
    <mergeCell ref="M2:N2"/>
    <mergeCell ref="AG1:AJ1"/>
    <mergeCell ref="AG2:AH2"/>
    <mergeCell ref="AK1:AN1"/>
    <mergeCell ref="AK2:AL2"/>
    <mergeCell ref="O4:P4"/>
    <mergeCell ref="P5:P14"/>
    <mergeCell ref="M15:N15"/>
    <mergeCell ref="O16:P16"/>
    <mergeCell ref="P17:P22"/>
    <mergeCell ref="M23:N23"/>
    <mergeCell ref="O24:P24"/>
    <mergeCell ref="P34:P44"/>
    <mergeCell ref="M45:N45"/>
    <mergeCell ref="Q59:R59"/>
    <mergeCell ref="M59:N59"/>
    <mergeCell ref="I59:J59"/>
    <mergeCell ref="E59:F59"/>
    <mergeCell ref="AQ55:AR55"/>
    <mergeCell ref="P47:P52"/>
    <mergeCell ref="AM4:AN4"/>
    <mergeCell ref="AN5:AN14"/>
    <mergeCell ref="AK15:AL15"/>
    <mergeCell ref="AM16:AN16"/>
    <mergeCell ref="AN17:AN22"/>
    <mergeCell ref="AK23:AL23"/>
    <mergeCell ref="AM24:AN24"/>
    <mergeCell ref="AN34:AN44"/>
    <mergeCell ref="AK45:AL45"/>
    <mergeCell ref="AI4:AJ4"/>
    <mergeCell ref="AJ5:AJ14"/>
    <mergeCell ref="AG15:AH15"/>
    <mergeCell ref="AI16:AJ16"/>
    <mergeCell ref="AJ17:AJ22"/>
    <mergeCell ref="AG23:AH23"/>
    <mergeCell ref="AI24:AJ24"/>
    <mergeCell ref="AJ34:AJ44"/>
    <mergeCell ref="AG45:AH45"/>
  </mergeCells>
  <printOptions horizontalCentered="1" verticalCentered="1"/>
  <pageMargins left="0.39370078740157483" right="0.59055118110236227" top="0.31496062992125984" bottom="0" header="0" footer="0"/>
  <pageSetup paperSize="9" scale="63" fitToWidth="0" pageOrder="overThenDown" orientation="landscape" r:id="rId1"/>
  <headerFooter alignWithMargins="0"/>
  <colBreaks count="3" manualBreakCount="3">
    <brk id="8" max="43" man="1"/>
    <brk id="20" max="43" man="1"/>
    <brk id="28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166"/>
  <sheetViews>
    <sheetView zoomScale="70" zoomScaleNormal="70" zoomScaleSheetLayoutView="85" workbookViewId="0">
      <selection activeCell="J41" sqref="J41"/>
    </sheetView>
  </sheetViews>
  <sheetFormatPr defaultRowHeight="18" x14ac:dyDescent="0.25"/>
  <cols>
    <col min="1" max="1" width="8.42578125" style="82" customWidth="1"/>
    <col min="2" max="2" width="40.5703125" style="82" customWidth="1"/>
    <col min="3" max="3" width="17" style="115" customWidth="1"/>
    <col min="4" max="7" width="9.85546875" style="82" customWidth="1"/>
    <col min="8" max="8" width="9.85546875" style="120" customWidth="1"/>
    <col min="9" max="11" width="15.140625" style="82" customWidth="1"/>
    <col min="12" max="16384" width="9.140625" style="82"/>
  </cols>
  <sheetData>
    <row r="1" spans="1:11" ht="21" customHeight="1" thickBot="1" x14ac:dyDescent="0.25">
      <c r="A1" s="223" t="s">
        <v>257</v>
      </c>
      <c r="B1" s="224"/>
      <c r="C1" s="224"/>
      <c r="D1" s="224"/>
      <c r="E1" s="224"/>
      <c r="F1" s="224"/>
      <c r="G1" s="224"/>
      <c r="H1" s="224"/>
    </row>
    <row r="2" spans="1:11" s="90" customFormat="1" ht="54" customHeight="1" thickBot="1" x14ac:dyDescent="0.25">
      <c r="A2" s="225" t="s">
        <v>65</v>
      </c>
      <c r="B2" s="226"/>
      <c r="C2" s="131" t="s">
        <v>33</v>
      </c>
      <c r="D2" s="131" t="s">
        <v>19</v>
      </c>
      <c r="E2" s="131" t="s">
        <v>20</v>
      </c>
      <c r="F2" s="131" t="s">
        <v>21</v>
      </c>
      <c r="G2" s="131" t="s">
        <v>22</v>
      </c>
      <c r="H2" s="84" t="s">
        <v>23</v>
      </c>
      <c r="I2" s="85" t="s">
        <v>34</v>
      </c>
      <c r="J2" s="86" t="s">
        <v>35</v>
      </c>
      <c r="K2" s="87" t="s">
        <v>36</v>
      </c>
    </row>
    <row r="3" spans="1:11" ht="85.5" customHeight="1" thickBot="1" x14ac:dyDescent="0.25">
      <c r="A3" s="227" t="s">
        <v>2</v>
      </c>
      <c r="B3" s="132" t="s">
        <v>38</v>
      </c>
      <c r="C3" s="91" t="s">
        <v>261</v>
      </c>
      <c r="D3" s="92">
        <f t="shared" ref="D3:D17" si="0">F3+E3</f>
        <v>400</v>
      </c>
      <c r="E3" s="92">
        <v>100</v>
      </c>
      <c r="F3" s="92">
        <v>300</v>
      </c>
      <c r="G3" s="92">
        <v>100</v>
      </c>
      <c r="H3" s="93">
        <f>(F3-G3)*0.8</f>
        <v>160</v>
      </c>
      <c r="I3" s="94">
        <v>726</v>
      </c>
      <c r="J3" s="95">
        <v>160</v>
      </c>
      <c r="K3" s="96">
        <v>0</v>
      </c>
    </row>
    <row r="4" spans="1:11" ht="85.5" customHeight="1" x14ac:dyDescent="0.2">
      <c r="A4" s="227"/>
      <c r="B4" s="228" t="s">
        <v>39</v>
      </c>
      <c r="C4" s="19" t="s">
        <v>262</v>
      </c>
      <c r="D4" s="7">
        <f t="shared" si="0"/>
        <v>700</v>
      </c>
      <c r="E4" s="8">
        <v>100</v>
      </c>
      <c r="F4" s="8">
        <v>600</v>
      </c>
      <c r="G4" s="8">
        <v>150</v>
      </c>
      <c r="H4" s="99">
        <f>F4-G4</f>
        <v>450</v>
      </c>
      <c r="I4" s="94">
        <v>314</v>
      </c>
      <c r="J4" s="95">
        <v>314</v>
      </c>
      <c r="K4" s="96">
        <f>H4-J4</f>
        <v>136</v>
      </c>
    </row>
    <row r="5" spans="1:11" ht="85.5" customHeight="1" x14ac:dyDescent="0.2">
      <c r="A5" s="227"/>
      <c r="B5" s="229"/>
      <c r="C5" s="100" t="s">
        <v>263</v>
      </c>
      <c r="D5" s="5">
        <f t="shared" si="0"/>
        <v>100</v>
      </c>
      <c r="E5" s="6">
        <v>100</v>
      </c>
      <c r="F5" s="6">
        <v>0</v>
      </c>
      <c r="G5" s="6">
        <v>150</v>
      </c>
      <c r="H5" s="101">
        <v>0</v>
      </c>
      <c r="I5" s="94"/>
      <c r="J5" s="95"/>
      <c r="K5" s="96"/>
    </row>
    <row r="6" spans="1:11" ht="85.5" customHeight="1" x14ac:dyDescent="0.2">
      <c r="A6" s="227"/>
      <c r="B6" s="229"/>
      <c r="C6" s="100" t="s">
        <v>264</v>
      </c>
      <c r="D6" s="5">
        <f t="shared" si="0"/>
        <v>650</v>
      </c>
      <c r="E6" s="6">
        <v>100</v>
      </c>
      <c r="F6" s="6">
        <v>550</v>
      </c>
      <c r="G6" s="6">
        <v>150</v>
      </c>
      <c r="H6" s="101">
        <f t="shared" ref="H6:H8" si="1">F6-G6</f>
        <v>400</v>
      </c>
      <c r="I6" s="94">
        <v>304</v>
      </c>
      <c r="J6" s="95">
        <v>304</v>
      </c>
      <c r="K6" s="96">
        <f>H6-I6</f>
        <v>96</v>
      </c>
    </row>
    <row r="7" spans="1:11" ht="85.5" customHeight="1" x14ac:dyDescent="0.2">
      <c r="A7" s="227"/>
      <c r="B7" s="229"/>
      <c r="C7" s="100" t="s">
        <v>265</v>
      </c>
      <c r="D7" s="5">
        <f t="shared" si="0"/>
        <v>300</v>
      </c>
      <c r="E7" s="6">
        <v>100</v>
      </c>
      <c r="F7" s="6">
        <v>200</v>
      </c>
      <c r="G7" s="6">
        <v>150</v>
      </c>
      <c r="H7" s="101">
        <f t="shared" si="1"/>
        <v>50</v>
      </c>
      <c r="I7" s="94">
        <v>166</v>
      </c>
      <c r="J7" s="95">
        <v>50</v>
      </c>
      <c r="K7" s="96">
        <v>0</v>
      </c>
    </row>
    <row r="8" spans="1:11" ht="85.5" customHeight="1" x14ac:dyDescent="0.2">
      <c r="A8" s="227"/>
      <c r="B8" s="229"/>
      <c r="C8" s="100" t="s">
        <v>266</v>
      </c>
      <c r="D8" s="5">
        <f t="shared" si="0"/>
        <v>700</v>
      </c>
      <c r="E8" s="6">
        <v>100</v>
      </c>
      <c r="F8" s="6">
        <v>600</v>
      </c>
      <c r="G8" s="6">
        <v>150</v>
      </c>
      <c r="H8" s="101">
        <f t="shared" si="1"/>
        <v>450</v>
      </c>
      <c r="I8" s="94">
        <v>314</v>
      </c>
      <c r="J8" s="95">
        <v>314</v>
      </c>
      <c r="K8" s="96">
        <f>H8-I8</f>
        <v>136</v>
      </c>
    </row>
    <row r="9" spans="1:11" ht="85.5" customHeight="1" thickBot="1" x14ac:dyDescent="0.25">
      <c r="A9" s="227"/>
      <c r="B9" s="230"/>
      <c r="C9" s="36" t="s">
        <v>267</v>
      </c>
      <c r="D9" s="37">
        <f t="shared" si="0"/>
        <v>450</v>
      </c>
      <c r="E9" s="38">
        <v>100</v>
      </c>
      <c r="F9" s="38">
        <v>350</v>
      </c>
      <c r="G9" s="38">
        <v>150</v>
      </c>
      <c r="H9" s="102">
        <f>F9-G9</f>
        <v>200</v>
      </c>
      <c r="I9" s="94">
        <v>314</v>
      </c>
      <c r="J9" s="95">
        <v>200</v>
      </c>
      <c r="K9" s="96">
        <v>0</v>
      </c>
    </row>
    <row r="10" spans="1:11" ht="85.5" customHeight="1" x14ac:dyDescent="0.2">
      <c r="A10" s="227"/>
      <c r="B10" s="231" t="s">
        <v>40</v>
      </c>
      <c r="C10" s="20">
        <v>42979</v>
      </c>
      <c r="D10" s="9">
        <f t="shared" si="0"/>
        <v>600</v>
      </c>
      <c r="E10" s="10">
        <v>100</v>
      </c>
      <c r="F10" s="10">
        <v>500</v>
      </c>
      <c r="G10" s="10">
        <v>50</v>
      </c>
      <c r="H10" s="103">
        <f t="shared" ref="H10" si="2">F10-G10</f>
        <v>450</v>
      </c>
      <c r="I10" s="94">
        <v>570</v>
      </c>
      <c r="J10" s="95">
        <v>450</v>
      </c>
      <c r="K10" s="96">
        <v>0</v>
      </c>
    </row>
    <row r="11" spans="1:11" ht="85.5" customHeight="1" x14ac:dyDescent="0.2">
      <c r="A11" s="227"/>
      <c r="B11" s="231"/>
      <c r="C11" s="21" t="s">
        <v>268</v>
      </c>
      <c r="D11" s="5">
        <f t="shared" si="0"/>
        <v>550</v>
      </c>
      <c r="E11" s="6">
        <v>100</v>
      </c>
      <c r="F11" s="6">
        <v>450</v>
      </c>
      <c r="G11" s="6">
        <v>50</v>
      </c>
      <c r="H11" s="103">
        <f>F11-G11</f>
        <v>400</v>
      </c>
      <c r="I11" s="94">
        <v>545</v>
      </c>
      <c r="J11" s="95">
        <v>400</v>
      </c>
      <c r="K11" s="96">
        <v>0</v>
      </c>
    </row>
    <row r="12" spans="1:11" ht="85.5" customHeight="1" x14ac:dyDescent="0.2">
      <c r="A12" s="227"/>
      <c r="B12" s="231"/>
      <c r="C12" s="20" t="s">
        <v>263</v>
      </c>
      <c r="D12" s="9">
        <f t="shared" si="0"/>
        <v>450</v>
      </c>
      <c r="E12" s="10">
        <v>100</v>
      </c>
      <c r="F12" s="10">
        <v>350</v>
      </c>
      <c r="G12" s="10">
        <v>50</v>
      </c>
      <c r="H12" s="103">
        <f>F12-G12</f>
        <v>300</v>
      </c>
      <c r="I12" s="94">
        <v>495</v>
      </c>
      <c r="J12" s="95">
        <v>300</v>
      </c>
      <c r="K12" s="96">
        <v>0</v>
      </c>
    </row>
    <row r="13" spans="1:11" ht="85.5" customHeight="1" x14ac:dyDescent="0.2">
      <c r="A13" s="227"/>
      <c r="B13" s="231"/>
      <c r="C13" s="20" t="s">
        <v>264</v>
      </c>
      <c r="D13" s="9">
        <f t="shared" si="0"/>
        <v>150</v>
      </c>
      <c r="E13" s="10">
        <v>100</v>
      </c>
      <c r="F13" s="10">
        <v>50</v>
      </c>
      <c r="G13" s="10">
        <v>50</v>
      </c>
      <c r="H13" s="103">
        <f>F13-G13</f>
        <v>0</v>
      </c>
      <c r="I13" s="94"/>
      <c r="J13" s="95"/>
      <c r="K13" s="96"/>
    </row>
    <row r="14" spans="1:11" ht="85.5" customHeight="1" x14ac:dyDescent="0.2">
      <c r="A14" s="227"/>
      <c r="B14" s="231"/>
      <c r="C14" s="20" t="s">
        <v>265</v>
      </c>
      <c r="D14" s="9">
        <f t="shared" si="0"/>
        <v>550</v>
      </c>
      <c r="E14" s="10">
        <v>100</v>
      </c>
      <c r="F14" s="10">
        <v>450</v>
      </c>
      <c r="G14" s="10">
        <v>50</v>
      </c>
      <c r="H14" s="103">
        <f>F14-G14</f>
        <v>400</v>
      </c>
      <c r="I14" s="94">
        <v>545</v>
      </c>
      <c r="J14" s="95">
        <v>400</v>
      </c>
      <c r="K14" s="96">
        <v>0</v>
      </c>
    </row>
    <row r="15" spans="1:11" ht="85.5" customHeight="1" x14ac:dyDescent="0.2">
      <c r="A15" s="227"/>
      <c r="B15" s="231"/>
      <c r="C15" s="20" t="s">
        <v>269</v>
      </c>
      <c r="D15" s="9">
        <f t="shared" si="0"/>
        <v>150</v>
      </c>
      <c r="E15" s="10">
        <v>100</v>
      </c>
      <c r="F15" s="10">
        <v>50</v>
      </c>
      <c r="G15" s="10">
        <v>50</v>
      </c>
      <c r="H15" s="103">
        <f t="shared" ref="H15:H16" si="3">F15-G15</f>
        <v>0</v>
      </c>
      <c r="I15" s="94"/>
      <c r="J15" s="95"/>
      <c r="K15" s="96"/>
    </row>
    <row r="16" spans="1:11" ht="85.5" customHeight="1" x14ac:dyDescent="0.2">
      <c r="A16" s="227"/>
      <c r="B16" s="231"/>
      <c r="C16" s="20" t="s">
        <v>270</v>
      </c>
      <c r="D16" s="9">
        <f t="shared" si="0"/>
        <v>650</v>
      </c>
      <c r="E16" s="10">
        <v>100</v>
      </c>
      <c r="F16" s="10">
        <v>550</v>
      </c>
      <c r="G16" s="10">
        <v>50</v>
      </c>
      <c r="H16" s="103">
        <f t="shared" si="3"/>
        <v>500</v>
      </c>
      <c r="I16" s="94">
        <v>595</v>
      </c>
      <c r="J16" s="95">
        <v>500</v>
      </c>
      <c r="K16" s="96">
        <v>0</v>
      </c>
    </row>
    <row r="17" spans="1:11" ht="85.5" customHeight="1" thickBot="1" x14ac:dyDescent="0.25">
      <c r="A17" s="227"/>
      <c r="B17" s="231"/>
      <c r="C17" s="20" t="s">
        <v>267</v>
      </c>
      <c r="D17" s="9">
        <f t="shared" si="0"/>
        <v>100</v>
      </c>
      <c r="E17" s="10">
        <v>100</v>
      </c>
      <c r="F17" s="10">
        <v>0</v>
      </c>
      <c r="G17" s="10">
        <v>50</v>
      </c>
      <c r="H17" s="103">
        <v>0</v>
      </c>
      <c r="I17" s="94"/>
      <c r="J17" s="95"/>
      <c r="K17" s="96"/>
    </row>
    <row r="18" spans="1:11" ht="85.5" customHeight="1" thickBot="1" x14ac:dyDescent="0.25">
      <c r="A18" s="232" t="s">
        <v>24</v>
      </c>
      <c r="B18" s="13" t="s">
        <v>41</v>
      </c>
      <c r="C18" s="22" t="s">
        <v>261</v>
      </c>
      <c r="D18" s="14">
        <f t="shared" ref="D18:D30" si="4">E18+F18</f>
        <v>350</v>
      </c>
      <c r="E18" s="14">
        <v>100</v>
      </c>
      <c r="F18" s="14">
        <v>250</v>
      </c>
      <c r="G18" s="14">
        <v>100</v>
      </c>
      <c r="H18" s="104">
        <f>(F18-G18)*0.8</f>
        <v>120</v>
      </c>
      <c r="I18" s="94">
        <v>445</v>
      </c>
      <c r="J18" s="95">
        <v>120</v>
      </c>
      <c r="K18" s="96">
        <v>0</v>
      </c>
    </row>
    <row r="19" spans="1:11" ht="85.5" customHeight="1" x14ac:dyDescent="0.2">
      <c r="A19" s="233"/>
      <c r="B19" s="235" t="s">
        <v>42</v>
      </c>
      <c r="C19" s="23" t="s">
        <v>262</v>
      </c>
      <c r="D19" s="11">
        <f t="shared" si="4"/>
        <v>700</v>
      </c>
      <c r="E19" s="11">
        <v>100</v>
      </c>
      <c r="F19" s="11">
        <v>600</v>
      </c>
      <c r="G19" s="11">
        <v>200</v>
      </c>
      <c r="H19" s="105">
        <f>F19-G19</f>
        <v>400</v>
      </c>
      <c r="I19" s="94">
        <v>769</v>
      </c>
      <c r="J19" s="95">
        <v>400</v>
      </c>
      <c r="K19" s="96">
        <v>0</v>
      </c>
    </row>
    <row r="20" spans="1:11" ht="85.5" customHeight="1" x14ac:dyDescent="0.2">
      <c r="A20" s="233"/>
      <c r="B20" s="236"/>
      <c r="C20" s="24" t="s">
        <v>263</v>
      </c>
      <c r="D20" s="15">
        <f t="shared" si="4"/>
        <v>100</v>
      </c>
      <c r="E20" s="15">
        <v>100</v>
      </c>
      <c r="F20" s="15">
        <v>0</v>
      </c>
      <c r="G20" s="15">
        <v>200</v>
      </c>
      <c r="H20" s="106">
        <v>0</v>
      </c>
      <c r="I20" s="94"/>
      <c r="J20" s="95"/>
      <c r="K20" s="96"/>
    </row>
    <row r="21" spans="1:11" ht="85.5" customHeight="1" x14ac:dyDescent="0.2">
      <c r="A21" s="233"/>
      <c r="B21" s="236"/>
      <c r="C21" s="24">
        <v>42987</v>
      </c>
      <c r="D21" s="15">
        <f t="shared" si="4"/>
        <v>600</v>
      </c>
      <c r="E21" s="15">
        <v>100</v>
      </c>
      <c r="F21" s="15">
        <v>500</v>
      </c>
      <c r="G21" s="15">
        <v>200</v>
      </c>
      <c r="H21" s="106">
        <f t="shared" ref="H21:H29" si="5">F21-G21</f>
        <v>300</v>
      </c>
      <c r="I21" s="94">
        <v>679</v>
      </c>
      <c r="J21" s="95">
        <v>300</v>
      </c>
      <c r="K21" s="96">
        <v>0</v>
      </c>
    </row>
    <row r="22" spans="1:11" ht="85.5" customHeight="1" x14ac:dyDescent="0.2">
      <c r="A22" s="233"/>
      <c r="B22" s="236"/>
      <c r="C22" s="24" t="s">
        <v>271</v>
      </c>
      <c r="D22" s="15">
        <f t="shared" si="4"/>
        <v>550</v>
      </c>
      <c r="E22" s="15">
        <v>100</v>
      </c>
      <c r="F22" s="15">
        <v>450</v>
      </c>
      <c r="G22" s="15">
        <v>200</v>
      </c>
      <c r="H22" s="106">
        <f t="shared" si="5"/>
        <v>250</v>
      </c>
      <c r="I22" s="94">
        <v>638</v>
      </c>
      <c r="J22" s="95">
        <v>250</v>
      </c>
      <c r="K22" s="96">
        <v>0</v>
      </c>
    </row>
    <row r="23" spans="1:11" ht="85.5" customHeight="1" x14ac:dyDescent="0.2">
      <c r="A23" s="233"/>
      <c r="B23" s="236"/>
      <c r="C23" s="25" t="s">
        <v>270</v>
      </c>
      <c r="D23" s="15">
        <f t="shared" si="4"/>
        <v>650</v>
      </c>
      <c r="E23" s="15">
        <v>100</v>
      </c>
      <c r="F23" s="15">
        <v>550</v>
      </c>
      <c r="G23" s="15">
        <v>200</v>
      </c>
      <c r="H23" s="106">
        <f t="shared" si="5"/>
        <v>350</v>
      </c>
      <c r="I23" s="94">
        <v>689</v>
      </c>
      <c r="J23" s="95">
        <v>350</v>
      </c>
      <c r="K23" s="96">
        <v>0</v>
      </c>
    </row>
    <row r="24" spans="1:11" ht="85.5" customHeight="1" x14ac:dyDescent="0.2">
      <c r="A24" s="233"/>
      <c r="B24" s="236"/>
      <c r="C24" s="25" t="s">
        <v>272</v>
      </c>
      <c r="D24" s="15">
        <f t="shared" si="4"/>
        <v>550</v>
      </c>
      <c r="E24" s="15">
        <v>100</v>
      </c>
      <c r="F24" s="15">
        <v>450</v>
      </c>
      <c r="G24" s="15">
        <v>200</v>
      </c>
      <c r="H24" s="106">
        <f t="shared" si="5"/>
        <v>250</v>
      </c>
      <c r="I24" s="94">
        <v>660</v>
      </c>
      <c r="J24" s="95">
        <v>250</v>
      </c>
      <c r="K24" s="96">
        <v>0</v>
      </c>
    </row>
    <row r="25" spans="1:11" ht="85.5" customHeight="1" x14ac:dyDescent="0.2">
      <c r="A25" s="233"/>
      <c r="B25" s="236"/>
      <c r="C25" s="25" t="s">
        <v>273</v>
      </c>
      <c r="D25" s="15">
        <f t="shared" si="4"/>
        <v>600</v>
      </c>
      <c r="E25" s="15">
        <v>100</v>
      </c>
      <c r="F25" s="15">
        <v>500</v>
      </c>
      <c r="G25" s="15">
        <v>200</v>
      </c>
      <c r="H25" s="106">
        <f t="shared" si="5"/>
        <v>300</v>
      </c>
      <c r="I25" s="94">
        <v>680</v>
      </c>
      <c r="J25" s="95">
        <v>300</v>
      </c>
      <c r="K25" s="96">
        <v>0</v>
      </c>
    </row>
    <row r="26" spans="1:11" ht="85.5" customHeight="1" thickBot="1" x14ac:dyDescent="0.25">
      <c r="A26" s="233"/>
      <c r="B26" s="236"/>
      <c r="C26" s="107">
        <v>43008</v>
      </c>
      <c r="D26" s="108">
        <f t="shared" si="4"/>
        <v>800</v>
      </c>
      <c r="E26" s="108">
        <v>100</v>
      </c>
      <c r="F26" s="108">
        <v>700</v>
      </c>
      <c r="G26" s="108">
        <v>200</v>
      </c>
      <c r="H26" s="109">
        <f t="shared" si="5"/>
        <v>500</v>
      </c>
      <c r="I26" s="94">
        <v>799</v>
      </c>
      <c r="J26" s="95">
        <v>500</v>
      </c>
      <c r="K26" s="96">
        <v>0</v>
      </c>
    </row>
    <row r="27" spans="1:11" ht="85.5" customHeight="1" x14ac:dyDescent="0.2">
      <c r="A27" s="233"/>
      <c r="B27" s="218" t="s">
        <v>43</v>
      </c>
      <c r="C27" s="110" t="s">
        <v>262</v>
      </c>
      <c r="D27" s="11">
        <f t="shared" si="4"/>
        <v>150</v>
      </c>
      <c r="E27" s="11">
        <v>100</v>
      </c>
      <c r="F27" s="11">
        <v>50</v>
      </c>
      <c r="G27" s="11">
        <v>50</v>
      </c>
      <c r="H27" s="105">
        <f t="shared" si="5"/>
        <v>0</v>
      </c>
      <c r="I27" s="94"/>
      <c r="J27" s="95"/>
      <c r="K27" s="96"/>
    </row>
    <row r="28" spans="1:11" ht="85.5" customHeight="1" x14ac:dyDescent="0.2">
      <c r="A28" s="233"/>
      <c r="B28" s="219"/>
      <c r="C28" s="24" t="s">
        <v>263</v>
      </c>
      <c r="D28" s="15">
        <f t="shared" si="4"/>
        <v>400</v>
      </c>
      <c r="E28" s="15">
        <v>100</v>
      </c>
      <c r="F28" s="15">
        <v>300</v>
      </c>
      <c r="G28" s="15">
        <v>50</v>
      </c>
      <c r="H28" s="106">
        <f t="shared" si="5"/>
        <v>250</v>
      </c>
      <c r="I28" s="94">
        <v>165</v>
      </c>
      <c r="J28" s="95">
        <v>165</v>
      </c>
      <c r="K28" s="96">
        <f>H28-J28</f>
        <v>85</v>
      </c>
    </row>
    <row r="29" spans="1:11" ht="85.5" customHeight="1" x14ac:dyDescent="0.2">
      <c r="A29" s="233"/>
      <c r="B29" s="219"/>
      <c r="C29" s="24" t="s">
        <v>274</v>
      </c>
      <c r="D29" s="15">
        <f t="shared" si="4"/>
        <v>150</v>
      </c>
      <c r="E29" s="15">
        <v>100</v>
      </c>
      <c r="F29" s="15">
        <v>50</v>
      </c>
      <c r="G29" s="15">
        <v>50</v>
      </c>
      <c r="H29" s="106">
        <f t="shared" si="5"/>
        <v>0</v>
      </c>
      <c r="I29" s="94"/>
      <c r="J29" s="95"/>
      <c r="K29" s="96"/>
    </row>
    <row r="30" spans="1:11" ht="85.5" customHeight="1" thickBot="1" x14ac:dyDescent="0.25">
      <c r="A30" s="234"/>
      <c r="B30" s="220"/>
      <c r="C30" s="111" t="s">
        <v>267</v>
      </c>
      <c r="D30" s="112">
        <f t="shared" si="4"/>
        <v>100</v>
      </c>
      <c r="E30" s="112">
        <v>100</v>
      </c>
      <c r="F30" s="112">
        <v>0</v>
      </c>
      <c r="G30" s="112">
        <v>50</v>
      </c>
      <c r="H30" s="113">
        <v>0</v>
      </c>
      <c r="I30" s="94"/>
      <c r="J30" s="95"/>
      <c r="K30" s="96"/>
    </row>
    <row r="31" spans="1:11" ht="15.95" customHeight="1" x14ac:dyDescent="0.2">
      <c r="A31" s="221"/>
      <c r="B31" s="222"/>
      <c r="C31" s="222"/>
      <c r="D31" s="222"/>
      <c r="E31" s="222"/>
      <c r="F31" s="222"/>
      <c r="G31" s="222"/>
      <c r="H31" s="222"/>
    </row>
    <row r="32" spans="1:11" ht="15.75" x14ac:dyDescent="0.25">
      <c r="H32" s="82"/>
    </row>
    <row r="33" spans="3:8" ht="15.75" customHeight="1" x14ac:dyDescent="0.25"/>
    <row r="46" spans="3:8" ht="15.75" customHeight="1" x14ac:dyDescent="0.25"/>
    <row r="47" spans="3:8" ht="12.75" x14ac:dyDescent="0.2">
      <c r="C47" s="82"/>
      <c r="H47" s="82"/>
    </row>
    <row r="48" spans="3:8" ht="12.75" x14ac:dyDescent="0.2">
      <c r="C48" s="82"/>
      <c r="H48" s="82"/>
    </row>
    <row r="49" spans="3:8" ht="12.75" x14ac:dyDescent="0.2">
      <c r="C49" s="82"/>
      <c r="H49" s="82"/>
    </row>
    <row r="50" spans="3:8" ht="12.75" x14ac:dyDescent="0.2">
      <c r="C50" s="82"/>
      <c r="H50" s="82"/>
    </row>
    <row r="51" spans="3:8" ht="12.75" x14ac:dyDescent="0.2">
      <c r="C51" s="82"/>
      <c r="H51" s="82"/>
    </row>
    <row r="52" spans="3:8" ht="12.75" x14ac:dyDescent="0.2">
      <c r="C52" s="82"/>
      <c r="H52" s="82"/>
    </row>
    <row r="53" spans="3:8" ht="12.75" x14ac:dyDescent="0.2">
      <c r="C53" s="82"/>
      <c r="H53" s="82"/>
    </row>
    <row r="54" spans="3:8" ht="12.75" x14ac:dyDescent="0.2">
      <c r="C54" s="82"/>
      <c r="H54" s="82"/>
    </row>
    <row r="55" spans="3:8" ht="12.75" x14ac:dyDescent="0.2">
      <c r="C55" s="82"/>
      <c r="H55" s="82"/>
    </row>
    <row r="56" spans="3:8" ht="12.75" customHeight="1" x14ac:dyDescent="0.2">
      <c r="C56" s="82"/>
      <c r="H56" s="82"/>
    </row>
    <row r="57" spans="3:8" ht="12.75" customHeight="1" x14ac:dyDescent="0.2">
      <c r="C57" s="82"/>
      <c r="H57" s="82"/>
    </row>
    <row r="58" spans="3:8" ht="15.95" customHeight="1" x14ac:dyDescent="0.2">
      <c r="C58" s="82"/>
      <c r="H58" s="82"/>
    </row>
    <row r="59" spans="3:8" ht="15.95" customHeight="1" x14ac:dyDescent="0.2">
      <c r="C59" s="82"/>
      <c r="H59" s="82"/>
    </row>
    <row r="60" spans="3:8" ht="15.95" customHeight="1" x14ac:dyDescent="0.2">
      <c r="C60" s="82"/>
      <c r="H60" s="82"/>
    </row>
    <row r="61" spans="3:8" ht="15.95" customHeight="1" x14ac:dyDescent="0.2">
      <c r="C61" s="82"/>
      <c r="H61" s="82"/>
    </row>
    <row r="62" spans="3:8" ht="15.95" customHeight="1" x14ac:dyDescent="0.2">
      <c r="C62" s="82"/>
      <c r="H62" s="82"/>
    </row>
    <row r="63" spans="3:8" ht="12.75" x14ac:dyDescent="0.2">
      <c r="C63" s="82"/>
      <c r="H63" s="82"/>
    </row>
    <row r="64" spans="3:8" ht="15.95" customHeight="1" x14ac:dyDescent="0.2">
      <c r="C64" s="82"/>
      <c r="H64" s="82"/>
    </row>
    <row r="65" spans="3:8" ht="15.95" customHeight="1" x14ac:dyDescent="0.2">
      <c r="C65" s="82"/>
      <c r="H65" s="82"/>
    </row>
    <row r="66" spans="3:8" ht="15.95" customHeight="1" x14ac:dyDescent="0.2">
      <c r="C66" s="82"/>
      <c r="H66" s="82"/>
    </row>
    <row r="67" spans="3:8" ht="15.95" customHeight="1" x14ac:dyDescent="0.2">
      <c r="C67" s="82"/>
      <c r="H67" s="82"/>
    </row>
    <row r="68" spans="3:8" ht="15.95" customHeight="1" x14ac:dyDescent="0.2">
      <c r="C68" s="82"/>
      <c r="H68" s="82"/>
    </row>
    <row r="69" spans="3:8" ht="15.95" customHeight="1" x14ac:dyDescent="0.2">
      <c r="C69" s="82"/>
      <c r="H69" s="82"/>
    </row>
    <row r="70" spans="3:8" ht="15.95" customHeight="1" x14ac:dyDescent="0.2">
      <c r="C70" s="82"/>
      <c r="H70" s="82"/>
    </row>
    <row r="71" spans="3:8" ht="15.95" customHeight="1" x14ac:dyDescent="0.2">
      <c r="C71" s="82"/>
      <c r="H71" s="82"/>
    </row>
    <row r="72" spans="3:8" ht="15.95" customHeight="1" x14ac:dyDescent="0.2">
      <c r="C72" s="82"/>
      <c r="H72" s="82"/>
    </row>
    <row r="73" spans="3:8" ht="15.95" customHeight="1" x14ac:dyDescent="0.2">
      <c r="C73" s="82"/>
      <c r="H73" s="82"/>
    </row>
    <row r="74" spans="3:8" ht="15.95" customHeight="1" x14ac:dyDescent="0.2">
      <c r="C74" s="82"/>
      <c r="H74" s="82"/>
    </row>
    <row r="75" spans="3:8" ht="15.95" customHeight="1" x14ac:dyDescent="0.2">
      <c r="C75" s="82"/>
      <c r="H75" s="82"/>
    </row>
    <row r="76" spans="3:8" ht="15.95" customHeight="1" x14ac:dyDescent="0.2">
      <c r="C76" s="82"/>
      <c r="H76" s="82"/>
    </row>
    <row r="77" spans="3:8" ht="15.95" customHeight="1" x14ac:dyDescent="0.2">
      <c r="C77" s="82"/>
      <c r="H77" s="82"/>
    </row>
    <row r="78" spans="3:8" ht="15.95" customHeight="1" x14ac:dyDescent="0.2">
      <c r="C78" s="82"/>
      <c r="H78" s="82"/>
    </row>
    <row r="79" spans="3:8" ht="15.95" customHeight="1" x14ac:dyDescent="0.2">
      <c r="C79" s="82"/>
      <c r="H79" s="82"/>
    </row>
    <row r="80" spans="3:8" ht="15.95" customHeight="1" x14ac:dyDescent="0.2">
      <c r="C80" s="82"/>
      <c r="H80" s="82"/>
    </row>
    <row r="81" spans="3:8" ht="15.95" customHeight="1" x14ac:dyDescent="0.2">
      <c r="C81" s="82"/>
      <c r="H81" s="82"/>
    </row>
    <row r="82" spans="3:8" ht="15.95" customHeight="1" x14ac:dyDescent="0.2">
      <c r="C82" s="82"/>
      <c r="H82" s="82"/>
    </row>
    <row r="83" spans="3:8" ht="15.95" customHeight="1" x14ac:dyDescent="0.2">
      <c r="C83" s="82"/>
      <c r="H83" s="82"/>
    </row>
    <row r="84" spans="3:8" ht="15.95" customHeight="1" x14ac:dyDescent="0.2">
      <c r="C84" s="82"/>
      <c r="H84" s="82"/>
    </row>
    <row r="85" spans="3:8" ht="15.95" customHeight="1" x14ac:dyDescent="0.2">
      <c r="C85" s="82"/>
      <c r="H85" s="82"/>
    </row>
    <row r="86" spans="3:8" ht="15.95" customHeight="1" x14ac:dyDescent="0.2">
      <c r="C86" s="82"/>
      <c r="H86" s="82"/>
    </row>
    <row r="87" spans="3:8" ht="12.75" x14ac:dyDescent="0.2">
      <c r="C87" s="82"/>
      <c r="H87" s="82"/>
    </row>
    <row r="88" spans="3:8" ht="12.75" x14ac:dyDescent="0.2">
      <c r="C88" s="82"/>
      <c r="H88" s="82"/>
    </row>
    <row r="89" spans="3:8" ht="12.75" customHeight="1" x14ac:dyDescent="0.2">
      <c r="C89" s="82"/>
      <c r="H89" s="82"/>
    </row>
    <row r="90" spans="3:8" ht="12.75" customHeight="1" x14ac:dyDescent="0.2">
      <c r="C90" s="82"/>
      <c r="H90" s="82"/>
    </row>
    <row r="91" spans="3:8" ht="15.95" customHeight="1" x14ac:dyDescent="0.2">
      <c r="C91" s="82"/>
      <c r="H91" s="82"/>
    </row>
    <row r="92" spans="3:8" ht="15.95" customHeight="1" x14ac:dyDescent="0.2">
      <c r="C92" s="82"/>
      <c r="H92" s="82"/>
    </row>
    <row r="93" spans="3:8" ht="15.95" customHeight="1" x14ac:dyDescent="0.2">
      <c r="C93" s="82"/>
      <c r="H93" s="82"/>
    </row>
    <row r="94" spans="3:8" ht="15.95" customHeight="1" x14ac:dyDescent="0.2">
      <c r="C94" s="82"/>
      <c r="H94" s="82"/>
    </row>
    <row r="95" spans="3:8" ht="15.95" customHeight="1" x14ac:dyDescent="0.2">
      <c r="C95" s="82"/>
      <c r="H95" s="82"/>
    </row>
    <row r="96" spans="3:8" ht="12.75" customHeight="1" x14ac:dyDescent="0.2">
      <c r="C96" s="82"/>
      <c r="H96" s="82"/>
    </row>
    <row r="97" spans="3:8" ht="15.95" customHeight="1" x14ac:dyDescent="0.2">
      <c r="C97" s="82"/>
      <c r="H97" s="82"/>
    </row>
    <row r="98" spans="3:8" ht="15.95" customHeight="1" x14ac:dyDescent="0.2">
      <c r="C98" s="82"/>
      <c r="H98" s="82"/>
    </row>
    <row r="99" spans="3:8" ht="15.95" customHeight="1" x14ac:dyDescent="0.2">
      <c r="C99" s="82"/>
      <c r="H99" s="82"/>
    </row>
    <row r="100" spans="3:8" ht="15.95" customHeight="1" x14ac:dyDescent="0.2">
      <c r="C100" s="82"/>
      <c r="H100" s="82"/>
    </row>
    <row r="101" spans="3:8" ht="15.95" customHeight="1" x14ac:dyDescent="0.2">
      <c r="C101" s="82"/>
      <c r="H101" s="82"/>
    </row>
    <row r="102" spans="3:8" ht="15.95" customHeight="1" x14ac:dyDescent="0.2">
      <c r="C102" s="82"/>
      <c r="H102" s="82"/>
    </row>
    <row r="103" spans="3:8" ht="15.95" customHeight="1" x14ac:dyDescent="0.2">
      <c r="C103" s="82"/>
      <c r="H103" s="82"/>
    </row>
    <row r="104" spans="3:8" ht="15.95" customHeight="1" x14ac:dyDescent="0.2">
      <c r="C104" s="82"/>
      <c r="H104" s="82"/>
    </row>
    <row r="105" spans="3:8" ht="15.95" customHeight="1" x14ac:dyDescent="0.2">
      <c r="C105" s="82"/>
      <c r="H105" s="82"/>
    </row>
    <row r="106" spans="3:8" ht="15.95" customHeight="1" x14ac:dyDescent="0.2">
      <c r="C106" s="82"/>
      <c r="H106" s="82"/>
    </row>
    <row r="107" spans="3:8" ht="15.95" customHeight="1" x14ac:dyDescent="0.2">
      <c r="C107" s="82"/>
      <c r="H107" s="82"/>
    </row>
    <row r="108" spans="3:8" ht="15.95" customHeight="1" x14ac:dyDescent="0.2">
      <c r="C108" s="82"/>
      <c r="H108" s="82"/>
    </row>
    <row r="109" spans="3:8" ht="15.95" customHeight="1" x14ac:dyDescent="0.2">
      <c r="C109" s="82"/>
      <c r="H109" s="82"/>
    </row>
    <row r="110" spans="3:8" ht="15.95" customHeight="1" x14ac:dyDescent="0.2">
      <c r="C110" s="82"/>
      <c r="H110" s="82"/>
    </row>
    <row r="111" spans="3:8" ht="15.95" customHeight="1" x14ac:dyDescent="0.2">
      <c r="C111" s="82"/>
      <c r="H111" s="82"/>
    </row>
    <row r="112" spans="3:8" ht="15.95" customHeight="1" x14ac:dyDescent="0.2">
      <c r="C112" s="82"/>
      <c r="H112" s="82"/>
    </row>
    <row r="113" spans="3:8" ht="15.95" customHeight="1" x14ac:dyDescent="0.2">
      <c r="C113" s="82"/>
      <c r="H113" s="82"/>
    </row>
    <row r="114" spans="3:8" ht="15.95" customHeight="1" x14ac:dyDescent="0.2">
      <c r="C114" s="82"/>
      <c r="H114" s="82"/>
    </row>
    <row r="115" spans="3:8" ht="15.95" customHeight="1" x14ac:dyDescent="0.2">
      <c r="C115" s="82"/>
      <c r="H115" s="82"/>
    </row>
    <row r="116" spans="3:8" ht="15.95" customHeight="1" x14ac:dyDescent="0.2">
      <c r="C116" s="82"/>
      <c r="H116" s="82"/>
    </row>
    <row r="117" spans="3:8" ht="15.95" customHeight="1" x14ac:dyDescent="0.2">
      <c r="C117" s="82"/>
      <c r="H117" s="82"/>
    </row>
    <row r="118" spans="3:8" ht="15.95" customHeight="1" x14ac:dyDescent="0.2">
      <c r="C118" s="82"/>
      <c r="H118" s="82"/>
    </row>
    <row r="119" spans="3:8" ht="15.95" customHeight="1" x14ac:dyDescent="0.2">
      <c r="C119" s="82"/>
      <c r="H119" s="82"/>
    </row>
    <row r="120" spans="3:8" ht="12.75" x14ac:dyDescent="0.2">
      <c r="C120" s="82"/>
      <c r="H120" s="82"/>
    </row>
    <row r="121" spans="3:8" ht="12.75" x14ac:dyDescent="0.2">
      <c r="C121" s="82"/>
      <c r="H121" s="82"/>
    </row>
    <row r="122" spans="3:8" ht="12.75" customHeight="1" x14ac:dyDescent="0.2">
      <c r="C122" s="82"/>
      <c r="H122" s="82"/>
    </row>
    <row r="123" spans="3:8" ht="12.75" customHeight="1" x14ac:dyDescent="0.2">
      <c r="C123" s="82"/>
      <c r="H123" s="82"/>
    </row>
    <row r="124" spans="3:8" ht="15.95" customHeight="1" x14ac:dyDescent="0.2">
      <c r="C124" s="82"/>
      <c r="H124" s="82"/>
    </row>
    <row r="125" spans="3:8" ht="15.95" customHeight="1" x14ac:dyDescent="0.2">
      <c r="C125" s="82"/>
      <c r="H125" s="82"/>
    </row>
    <row r="126" spans="3:8" ht="15.95" customHeight="1" x14ac:dyDescent="0.2">
      <c r="C126" s="82"/>
      <c r="H126" s="82"/>
    </row>
    <row r="127" spans="3:8" ht="15.95" customHeight="1" x14ac:dyDescent="0.2">
      <c r="C127" s="82"/>
      <c r="H127" s="82"/>
    </row>
    <row r="128" spans="3:8" ht="15.95" customHeight="1" x14ac:dyDescent="0.2">
      <c r="C128" s="82"/>
      <c r="H128" s="82"/>
    </row>
    <row r="129" spans="3:8" ht="12.75" x14ac:dyDescent="0.2">
      <c r="C129" s="82"/>
      <c r="H129" s="82"/>
    </row>
    <row r="130" spans="3:8" ht="15.95" customHeight="1" x14ac:dyDescent="0.2">
      <c r="C130" s="82"/>
      <c r="H130" s="82"/>
    </row>
    <row r="131" spans="3:8" ht="15.95" customHeight="1" x14ac:dyDescent="0.2">
      <c r="C131" s="82"/>
      <c r="H131" s="82"/>
    </row>
    <row r="132" spans="3:8" ht="15.95" customHeight="1" x14ac:dyDescent="0.2">
      <c r="C132" s="82"/>
      <c r="H132" s="82"/>
    </row>
    <row r="133" spans="3:8" ht="15.95" customHeight="1" x14ac:dyDescent="0.2">
      <c r="C133" s="82"/>
      <c r="H133" s="82"/>
    </row>
    <row r="134" spans="3:8" ht="15.95" customHeight="1" x14ac:dyDescent="0.2">
      <c r="C134" s="82"/>
      <c r="H134" s="82"/>
    </row>
    <row r="135" spans="3:8" ht="15.95" customHeight="1" x14ac:dyDescent="0.2">
      <c r="C135" s="82"/>
      <c r="H135" s="82"/>
    </row>
    <row r="136" spans="3:8" ht="15.95" customHeight="1" x14ac:dyDescent="0.2">
      <c r="C136" s="82"/>
      <c r="H136" s="82"/>
    </row>
    <row r="137" spans="3:8" ht="15.95" customHeight="1" x14ac:dyDescent="0.2">
      <c r="C137" s="82"/>
      <c r="H137" s="82"/>
    </row>
    <row r="138" spans="3:8" ht="15.95" customHeight="1" x14ac:dyDescent="0.2">
      <c r="C138" s="82"/>
      <c r="H138" s="82"/>
    </row>
    <row r="139" spans="3:8" ht="15.95" customHeight="1" x14ac:dyDescent="0.2">
      <c r="C139" s="82"/>
      <c r="H139" s="82"/>
    </row>
    <row r="140" spans="3:8" ht="15.95" customHeight="1" x14ac:dyDescent="0.2">
      <c r="C140" s="82"/>
      <c r="H140" s="82"/>
    </row>
    <row r="141" spans="3:8" ht="15.95" customHeight="1" x14ac:dyDescent="0.2">
      <c r="C141" s="82"/>
      <c r="H141" s="82"/>
    </row>
    <row r="142" spans="3:8" ht="15.95" customHeight="1" x14ac:dyDescent="0.2">
      <c r="C142" s="82"/>
      <c r="H142" s="82"/>
    </row>
    <row r="143" spans="3:8" ht="15.95" customHeight="1" x14ac:dyDescent="0.2">
      <c r="C143" s="82"/>
      <c r="H143" s="82"/>
    </row>
    <row r="144" spans="3:8" ht="15.95" customHeight="1" x14ac:dyDescent="0.2">
      <c r="C144" s="82"/>
      <c r="H144" s="82"/>
    </row>
    <row r="145" spans="3:8" ht="15.95" customHeight="1" x14ac:dyDescent="0.2">
      <c r="C145" s="82"/>
      <c r="H145" s="82"/>
    </row>
    <row r="146" spans="3:8" ht="15.95" customHeight="1" x14ac:dyDescent="0.2">
      <c r="C146" s="82"/>
      <c r="H146" s="82"/>
    </row>
    <row r="147" spans="3:8" ht="15.95" customHeight="1" x14ac:dyDescent="0.2">
      <c r="C147" s="82"/>
      <c r="H147" s="82"/>
    </row>
    <row r="148" spans="3:8" ht="15.95" customHeight="1" x14ac:dyDescent="0.2">
      <c r="C148" s="82"/>
      <c r="H148" s="82"/>
    </row>
    <row r="149" spans="3:8" ht="15.95" customHeight="1" x14ac:dyDescent="0.2">
      <c r="C149" s="82"/>
      <c r="H149" s="82"/>
    </row>
    <row r="150" spans="3:8" ht="15.95" customHeight="1" x14ac:dyDescent="0.2">
      <c r="C150" s="82"/>
      <c r="H150" s="82"/>
    </row>
    <row r="151" spans="3:8" ht="15.95" customHeight="1" x14ac:dyDescent="0.2">
      <c r="C151" s="82"/>
      <c r="H151" s="82"/>
    </row>
    <row r="152" spans="3:8" ht="15.95" customHeight="1" x14ac:dyDescent="0.2">
      <c r="C152" s="82"/>
      <c r="H152" s="82"/>
    </row>
    <row r="155" spans="3:8" ht="26.25" customHeight="1" x14ac:dyDescent="0.2">
      <c r="C155" s="82"/>
      <c r="H155" s="82"/>
    </row>
    <row r="158" spans="3:8" ht="27" customHeight="1" x14ac:dyDescent="0.2">
      <c r="C158" s="82"/>
      <c r="H158" s="82"/>
    </row>
    <row r="159" spans="3:8" ht="24.75" customHeight="1" x14ac:dyDescent="0.2">
      <c r="C159" s="82"/>
      <c r="H159" s="82"/>
    </row>
    <row r="160" spans="3:8" ht="25.5" customHeight="1" x14ac:dyDescent="0.2">
      <c r="C160" s="82"/>
      <c r="H160" s="82"/>
    </row>
    <row r="161" spans="3:8" ht="25.5" customHeight="1" x14ac:dyDescent="0.2">
      <c r="C161" s="82"/>
      <c r="H161" s="82"/>
    </row>
    <row r="166" spans="3:8" ht="12.75" customHeight="1" x14ac:dyDescent="0.2">
      <c r="C166" s="82"/>
      <c r="H166" s="82"/>
    </row>
  </sheetData>
  <mergeCells count="9">
    <mergeCell ref="B27:B30"/>
    <mergeCell ref="A31:H31"/>
    <mergeCell ref="A1:H1"/>
    <mergeCell ref="A2:B2"/>
    <mergeCell ref="A3:A17"/>
    <mergeCell ref="B4:B9"/>
    <mergeCell ref="B10:B17"/>
    <mergeCell ref="A18:A30"/>
    <mergeCell ref="B19:B26"/>
  </mergeCells>
  <pageMargins left="0.55000000000000004" right="0.27559055118110198" top="0.66" bottom="0.3" header="0" footer="0"/>
  <pageSetup paperSize="9" scale="49" pageOrder="overThenDown" orientation="portrait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8"/>
  <sheetViews>
    <sheetView workbookViewId="0">
      <selection activeCell="Q29" sqref="Q29"/>
    </sheetView>
  </sheetViews>
  <sheetFormatPr defaultRowHeight="18" x14ac:dyDescent="0.25"/>
  <cols>
    <col min="1" max="1" width="8.42578125" style="82" customWidth="1"/>
    <col min="2" max="2" width="40.5703125" style="82" customWidth="1"/>
    <col min="3" max="3" width="17" style="115" customWidth="1"/>
    <col min="4" max="7" width="11.28515625" style="82" customWidth="1"/>
    <col min="8" max="8" width="11.28515625" style="120" customWidth="1"/>
    <col min="9" max="11" width="15.140625" style="82" customWidth="1"/>
    <col min="12" max="12" width="15.140625" style="83" customWidth="1"/>
    <col min="13" max="13" width="16.5703125" style="83" customWidth="1"/>
    <col min="14" max="16384" width="9.140625" style="82"/>
  </cols>
  <sheetData>
    <row r="1" spans="1:13" ht="21" customHeight="1" x14ac:dyDescent="0.25">
      <c r="A1" s="223" t="s">
        <v>257</v>
      </c>
      <c r="B1" s="224"/>
      <c r="C1" s="224"/>
      <c r="D1" s="224"/>
      <c r="E1" s="224"/>
      <c r="F1" s="224"/>
      <c r="G1" s="224"/>
      <c r="H1" s="224"/>
    </row>
    <row r="2" spans="1:13" ht="12.75" customHeight="1" thickBot="1" x14ac:dyDescent="0.3">
      <c r="A2" s="237" t="s">
        <v>258</v>
      </c>
      <c r="B2" s="238"/>
      <c r="C2" s="238"/>
      <c r="D2" s="238"/>
      <c r="E2" s="238"/>
      <c r="F2" s="238"/>
      <c r="G2" s="238"/>
      <c r="H2" s="238"/>
    </row>
    <row r="3" spans="1:13" s="90" customFormat="1" ht="54" customHeight="1" thickBot="1" x14ac:dyDescent="0.25">
      <c r="A3" s="225" t="s">
        <v>65</v>
      </c>
      <c r="B3" s="226"/>
      <c r="C3" s="79" t="s">
        <v>33</v>
      </c>
      <c r="D3" s="79" t="s">
        <v>19</v>
      </c>
      <c r="E3" s="79" t="s">
        <v>20</v>
      </c>
      <c r="F3" s="79" t="s">
        <v>21</v>
      </c>
      <c r="G3" s="79" t="s">
        <v>22</v>
      </c>
      <c r="H3" s="84" t="s">
        <v>23</v>
      </c>
      <c r="I3" s="85" t="s">
        <v>34</v>
      </c>
      <c r="J3" s="86" t="s">
        <v>35</v>
      </c>
      <c r="K3" s="87" t="s">
        <v>36</v>
      </c>
      <c r="L3" s="88" t="s">
        <v>259</v>
      </c>
      <c r="M3" s="89" t="s">
        <v>260</v>
      </c>
    </row>
    <row r="4" spans="1:13" ht="85.5" customHeight="1" thickBot="1" x14ac:dyDescent="0.25">
      <c r="A4" s="227" t="s">
        <v>2</v>
      </c>
      <c r="B4" s="80" t="s">
        <v>38</v>
      </c>
      <c r="C4" s="91" t="s">
        <v>261</v>
      </c>
      <c r="D4" s="92">
        <f t="shared" ref="D4:D18" si="0">F4+E4</f>
        <v>400</v>
      </c>
      <c r="E4" s="92">
        <v>100</v>
      </c>
      <c r="F4" s="92">
        <v>300</v>
      </c>
      <c r="G4" s="92">
        <v>100</v>
      </c>
      <c r="H4" s="93">
        <f>(F4-G4)*0.8</f>
        <v>160</v>
      </c>
      <c r="I4" s="94">
        <v>726</v>
      </c>
      <c r="J4" s="95">
        <v>160</v>
      </c>
      <c r="K4" s="96">
        <v>0</v>
      </c>
      <c r="L4" s="97">
        <v>4.21</v>
      </c>
      <c r="M4" s="98">
        <f>J4*L4*24*30</f>
        <v>484992.00000000006</v>
      </c>
    </row>
    <row r="5" spans="1:13" ht="85.5" customHeight="1" x14ac:dyDescent="0.2">
      <c r="A5" s="227"/>
      <c r="B5" s="228" t="s">
        <v>39</v>
      </c>
      <c r="C5" s="19" t="s">
        <v>262</v>
      </c>
      <c r="D5" s="7">
        <f t="shared" si="0"/>
        <v>700</v>
      </c>
      <c r="E5" s="8">
        <v>100</v>
      </c>
      <c r="F5" s="8">
        <v>600</v>
      </c>
      <c r="G5" s="8">
        <v>150</v>
      </c>
      <c r="H5" s="99">
        <f>F5-G5</f>
        <v>450</v>
      </c>
      <c r="I5" s="94">
        <v>314</v>
      </c>
      <c r="J5" s="95">
        <v>314</v>
      </c>
      <c r="K5" s="96">
        <f>H5-J5</f>
        <v>136</v>
      </c>
      <c r="L5" s="97">
        <v>0</v>
      </c>
      <c r="M5" s="98"/>
    </row>
    <row r="6" spans="1:13" ht="85.5" customHeight="1" x14ac:dyDescent="0.2">
      <c r="A6" s="227"/>
      <c r="B6" s="229"/>
      <c r="C6" s="100" t="s">
        <v>263</v>
      </c>
      <c r="D6" s="5">
        <f t="shared" si="0"/>
        <v>100</v>
      </c>
      <c r="E6" s="6">
        <v>100</v>
      </c>
      <c r="F6" s="6">
        <v>0</v>
      </c>
      <c r="G6" s="6">
        <v>150</v>
      </c>
      <c r="H6" s="101">
        <v>0</v>
      </c>
      <c r="I6" s="94"/>
      <c r="J6" s="95"/>
      <c r="K6" s="96"/>
      <c r="L6" s="97"/>
      <c r="M6" s="98"/>
    </row>
    <row r="7" spans="1:13" ht="85.5" customHeight="1" x14ac:dyDescent="0.2">
      <c r="A7" s="227"/>
      <c r="B7" s="229"/>
      <c r="C7" s="100" t="s">
        <v>264</v>
      </c>
      <c r="D7" s="5">
        <f t="shared" si="0"/>
        <v>650</v>
      </c>
      <c r="E7" s="6">
        <v>100</v>
      </c>
      <c r="F7" s="6">
        <v>550</v>
      </c>
      <c r="G7" s="6">
        <v>150</v>
      </c>
      <c r="H7" s="101">
        <f t="shared" ref="H7:H9" si="1">F7-G7</f>
        <v>400</v>
      </c>
      <c r="I7" s="94">
        <v>394</v>
      </c>
      <c r="J7" s="95">
        <v>304</v>
      </c>
      <c r="K7" s="96">
        <f>H7-I7</f>
        <v>6</v>
      </c>
      <c r="L7" s="97">
        <v>0</v>
      </c>
      <c r="M7" s="98"/>
    </row>
    <row r="8" spans="1:13" ht="85.5" customHeight="1" x14ac:dyDescent="0.2">
      <c r="A8" s="227"/>
      <c r="B8" s="229"/>
      <c r="C8" s="100" t="s">
        <v>265</v>
      </c>
      <c r="D8" s="5">
        <f t="shared" si="0"/>
        <v>300</v>
      </c>
      <c r="E8" s="6">
        <v>100</v>
      </c>
      <c r="F8" s="6">
        <v>200</v>
      </c>
      <c r="G8" s="6">
        <v>150</v>
      </c>
      <c r="H8" s="101">
        <f t="shared" si="1"/>
        <v>50</v>
      </c>
      <c r="I8" s="94">
        <v>166</v>
      </c>
      <c r="J8" s="95">
        <v>50</v>
      </c>
      <c r="K8" s="96">
        <v>0</v>
      </c>
      <c r="L8" s="97">
        <v>0.03</v>
      </c>
      <c r="M8" s="98">
        <f>J8*L8*24*3</f>
        <v>108</v>
      </c>
    </row>
    <row r="9" spans="1:13" ht="85.5" customHeight="1" x14ac:dyDescent="0.2">
      <c r="A9" s="227"/>
      <c r="B9" s="229"/>
      <c r="C9" s="100" t="s">
        <v>266</v>
      </c>
      <c r="D9" s="5">
        <f t="shared" si="0"/>
        <v>700</v>
      </c>
      <c r="E9" s="6">
        <v>100</v>
      </c>
      <c r="F9" s="6">
        <v>600</v>
      </c>
      <c r="G9" s="6">
        <v>150</v>
      </c>
      <c r="H9" s="101">
        <f t="shared" si="1"/>
        <v>450</v>
      </c>
      <c r="I9" s="94">
        <v>314</v>
      </c>
      <c r="J9" s="95">
        <v>314</v>
      </c>
      <c r="K9" s="96">
        <f>H9-I9</f>
        <v>136</v>
      </c>
      <c r="L9" s="97">
        <v>0</v>
      </c>
      <c r="M9" s="98"/>
    </row>
    <row r="10" spans="1:13" ht="85.5" customHeight="1" thickBot="1" x14ac:dyDescent="0.25">
      <c r="A10" s="227"/>
      <c r="B10" s="230"/>
      <c r="C10" s="36" t="s">
        <v>267</v>
      </c>
      <c r="D10" s="37">
        <f t="shared" si="0"/>
        <v>450</v>
      </c>
      <c r="E10" s="38">
        <v>100</v>
      </c>
      <c r="F10" s="38">
        <v>350</v>
      </c>
      <c r="G10" s="38">
        <v>150</v>
      </c>
      <c r="H10" s="102">
        <f>F10-G10</f>
        <v>200</v>
      </c>
      <c r="I10" s="94">
        <v>314</v>
      </c>
      <c r="J10" s="95">
        <v>200</v>
      </c>
      <c r="K10" s="96">
        <v>0</v>
      </c>
      <c r="L10" s="97">
        <v>0.01</v>
      </c>
      <c r="M10" s="98">
        <f>J10*L10*24*13</f>
        <v>624</v>
      </c>
    </row>
    <row r="11" spans="1:13" ht="85.5" customHeight="1" x14ac:dyDescent="0.2">
      <c r="A11" s="227"/>
      <c r="B11" s="231" t="s">
        <v>40</v>
      </c>
      <c r="C11" s="20">
        <v>42979</v>
      </c>
      <c r="D11" s="9">
        <f t="shared" si="0"/>
        <v>600</v>
      </c>
      <c r="E11" s="10">
        <v>100</v>
      </c>
      <c r="F11" s="10">
        <v>500</v>
      </c>
      <c r="G11" s="10">
        <v>50</v>
      </c>
      <c r="H11" s="103">
        <f t="shared" ref="H11" si="2">F11-G11</f>
        <v>450</v>
      </c>
      <c r="I11" s="94">
        <v>570</v>
      </c>
      <c r="J11" s="95">
        <v>450</v>
      </c>
      <c r="K11" s="96">
        <v>0</v>
      </c>
      <c r="L11" s="97">
        <v>0.35</v>
      </c>
      <c r="M11" s="98">
        <f>J11*L11*24*1</f>
        <v>3780</v>
      </c>
    </row>
    <row r="12" spans="1:13" ht="85.5" customHeight="1" x14ac:dyDescent="0.2">
      <c r="A12" s="227"/>
      <c r="B12" s="231"/>
      <c r="C12" s="21" t="s">
        <v>268</v>
      </c>
      <c r="D12" s="5">
        <f t="shared" si="0"/>
        <v>550</v>
      </c>
      <c r="E12" s="6">
        <v>100</v>
      </c>
      <c r="F12" s="6">
        <v>450</v>
      </c>
      <c r="G12" s="6">
        <v>50</v>
      </c>
      <c r="H12" s="103">
        <f>F12-G12</f>
        <v>400</v>
      </c>
      <c r="I12" s="94">
        <v>545</v>
      </c>
      <c r="J12" s="95">
        <v>400</v>
      </c>
      <c r="K12" s="96">
        <v>0</v>
      </c>
      <c r="L12" s="97">
        <v>0.45</v>
      </c>
      <c r="M12" s="98">
        <f>J12*L12*24*2</f>
        <v>8640</v>
      </c>
    </row>
    <row r="13" spans="1:13" ht="85.5" customHeight="1" x14ac:dyDescent="0.2">
      <c r="A13" s="227"/>
      <c r="B13" s="231"/>
      <c r="C13" s="20" t="s">
        <v>263</v>
      </c>
      <c r="D13" s="9">
        <f t="shared" si="0"/>
        <v>450</v>
      </c>
      <c r="E13" s="10">
        <v>100</v>
      </c>
      <c r="F13" s="10">
        <v>350</v>
      </c>
      <c r="G13" s="10">
        <v>50</v>
      </c>
      <c r="H13" s="103">
        <f>F13-G13</f>
        <v>300</v>
      </c>
      <c r="I13" s="94">
        <v>495</v>
      </c>
      <c r="J13" s="95">
        <v>300</v>
      </c>
      <c r="K13" s="96">
        <v>0</v>
      </c>
      <c r="L13" s="97">
        <v>0.5</v>
      </c>
      <c r="M13" s="98">
        <f>J13*L13*24*5</f>
        <v>18000</v>
      </c>
    </row>
    <row r="14" spans="1:13" ht="85.5" customHeight="1" x14ac:dyDescent="0.2">
      <c r="A14" s="227"/>
      <c r="B14" s="231"/>
      <c r="C14" s="20" t="s">
        <v>264</v>
      </c>
      <c r="D14" s="9">
        <f t="shared" si="0"/>
        <v>150</v>
      </c>
      <c r="E14" s="10">
        <v>100</v>
      </c>
      <c r="F14" s="10">
        <v>50</v>
      </c>
      <c r="G14" s="10">
        <v>50</v>
      </c>
      <c r="H14" s="103">
        <f>F14-G14</f>
        <v>0</v>
      </c>
      <c r="I14" s="94"/>
      <c r="J14" s="95"/>
      <c r="K14" s="96"/>
      <c r="L14" s="97"/>
      <c r="M14" s="98"/>
    </row>
    <row r="15" spans="1:13" ht="85.5" customHeight="1" x14ac:dyDescent="0.2">
      <c r="A15" s="227"/>
      <c r="B15" s="231"/>
      <c r="C15" s="20" t="s">
        <v>265</v>
      </c>
      <c r="D15" s="9">
        <f t="shared" si="0"/>
        <v>550</v>
      </c>
      <c r="E15" s="10">
        <v>100</v>
      </c>
      <c r="F15" s="10">
        <v>450</v>
      </c>
      <c r="G15" s="10">
        <v>50</v>
      </c>
      <c r="H15" s="103">
        <f>F15-G15</f>
        <v>400</v>
      </c>
      <c r="I15" s="94">
        <v>545</v>
      </c>
      <c r="J15" s="95">
        <v>400</v>
      </c>
      <c r="K15" s="96">
        <v>0</v>
      </c>
      <c r="L15" s="97">
        <v>0.45</v>
      </c>
      <c r="M15" s="98">
        <f>J15*L15*24*3</f>
        <v>12960</v>
      </c>
    </row>
    <row r="16" spans="1:13" ht="85.5" customHeight="1" x14ac:dyDescent="0.2">
      <c r="A16" s="227"/>
      <c r="B16" s="231"/>
      <c r="C16" s="20" t="s">
        <v>269</v>
      </c>
      <c r="D16" s="9">
        <f t="shared" si="0"/>
        <v>150</v>
      </c>
      <c r="E16" s="10">
        <v>100</v>
      </c>
      <c r="F16" s="10">
        <v>50</v>
      </c>
      <c r="G16" s="10">
        <v>50</v>
      </c>
      <c r="H16" s="103">
        <f t="shared" ref="H16:H17" si="3">F16-G16</f>
        <v>0</v>
      </c>
      <c r="I16" s="94"/>
      <c r="J16" s="95"/>
      <c r="K16" s="96"/>
      <c r="L16" s="97"/>
      <c r="M16" s="98"/>
    </row>
    <row r="17" spans="1:13" ht="85.5" customHeight="1" x14ac:dyDescent="0.2">
      <c r="A17" s="227"/>
      <c r="B17" s="231"/>
      <c r="C17" s="20" t="s">
        <v>270</v>
      </c>
      <c r="D17" s="9">
        <f t="shared" si="0"/>
        <v>650</v>
      </c>
      <c r="E17" s="10">
        <v>100</v>
      </c>
      <c r="F17" s="10">
        <v>550</v>
      </c>
      <c r="G17" s="10">
        <v>50</v>
      </c>
      <c r="H17" s="103">
        <f t="shared" si="3"/>
        <v>500</v>
      </c>
      <c r="I17" s="94">
        <v>595</v>
      </c>
      <c r="J17" s="95">
        <v>500</v>
      </c>
      <c r="K17" s="96">
        <v>0</v>
      </c>
      <c r="L17" s="97">
        <v>0.12</v>
      </c>
      <c r="M17" s="98">
        <f>J17*L17*24*2</f>
        <v>2880</v>
      </c>
    </row>
    <row r="18" spans="1:13" ht="85.5" customHeight="1" thickBot="1" x14ac:dyDescent="0.25">
      <c r="A18" s="227"/>
      <c r="B18" s="231"/>
      <c r="C18" s="20" t="s">
        <v>267</v>
      </c>
      <c r="D18" s="9">
        <f t="shared" si="0"/>
        <v>100</v>
      </c>
      <c r="E18" s="10">
        <v>100</v>
      </c>
      <c r="F18" s="10">
        <v>0</v>
      </c>
      <c r="G18" s="10">
        <v>50</v>
      </c>
      <c r="H18" s="103">
        <v>0</v>
      </c>
      <c r="I18" s="94"/>
      <c r="J18" s="95"/>
      <c r="K18" s="96"/>
      <c r="L18" s="97"/>
      <c r="M18" s="98"/>
    </row>
    <row r="19" spans="1:13" ht="85.5" customHeight="1" thickBot="1" x14ac:dyDescent="0.25">
      <c r="A19" s="232" t="s">
        <v>24</v>
      </c>
      <c r="B19" s="13" t="s">
        <v>41</v>
      </c>
      <c r="C19" s="22" t="s">
        <v>261</v>
      </c>
      <c r="D19" s="14">
        <f t="shared" ref="D19:D31" si="4">E19+F19</f>
        <v>350</v>
      </c>
      <c r="E19" s="14">
        <v>100</v>
      </c>
      <c r="F19" s="14">
        <v>250</v>
      </c>
      <c r="G19" s="14">
        <v>100</v>
      </c>
      <c r="H19" s="104">
        <f>(F19-G19)*0.8</f>
        <v>120</v>
      </c>
      <c r="I19" s="94">
        <v>445</v>
      </c>
      <c r="J19" s="95">
        <v>120</v>
      </c>
      <c r="K19" s="96">
        <v>0</v>
      </c>
      <c r="L19" s="97">
        <v>0.48</v>
      </c>
      <c r="M19" s="98">
        <f>J19*L19*24*30</f>
        <v>41471.999999999993</v>
      </c>
    </row>
    <row r="20" spans="1:13" ht="85.5" customHeight="1" x14ac:dyDescent="0.2">
      <c r="A20" s="233"/>
      <c r="B20" s="235" t="s">
        <v>42</v>
      </c>
      <c r="C20" s="23" t="s">
        <v>262</v>
      </c>
      <c r="D20" s="11">
        <f t="shared" si="4"/>
        <v>700</v>
      </c>
      <c r="E20" s="11">
        <v>100</v>
      </c>
      <c r="F20" s="11">
        <v>600</v>
      </c>
      <c r="G20" s="11">
        <v>200</v>
      </c>
      <c r="H20" s="105">
        <f>F20-G20</f>
        <v>400</v>
      </c>
      <c r="I20" s="94">
        <v>769</v>
      </c>
      <c r="J20" s="95">
        <v>400</v>
      </c>
      <c r="K20" s="96">
        <v>0</v>
      </c>
      <c r="L20" s="97">
        <v>0.76</v>
      </c>
      <c r="M20" s="98">
        <f>J20*L20*24*3</f>
        <v>21888</v>
      </c>
    </row>
    <row r="21" spans="1:13" ht="85.5" customHeight="1" x14ac:dyDescent="0.2">
      <c r="A21" s="233"/>
      <c r="B21" s="236"/>
      <c r="C21" s="24" t="s">
        <v>263</v>
      </c>
      <c r="D21" s="15">
        <f t="shared" si="4"/>
        <v>100</v>
      </c>
      <c r="E21" s="15">
        <v>100</v>
      </c>
      <c r="F21" s="15">
        <v>0</v>
      </c>
      <c r="G21" s="15">
        <v>200</v>
      </c>
      <c r="H21" s="106">
        <v>0</v>
      </c>
      <c r="I21" s="94"/>
      <c r="J21" s="95"/>
      <c r="K21" s="96"/>
      <c r="L21" s="97"/>
      <c r="M21" s="98"/>
    </row>
    <row r="22" spans="1:13" ht="85.5" customHeight="1" x14ac:dyDescent="0.2">
      <c r="A22" s="233"/>
      <c r="B22" s="236"/>
      <c r="C22" s="24">
        <v>42987</v>
      </c>
      <c r="D22" s="15">
        <f t="shared" si="4"/>
        <v>600</v>
      </c>
      <c r="E22" s="15">
        <v>100</v>
      </c>
      <c r="F22" s="15">
        <v>500</v>
      </c>
      <c r="G22" s="15">
        <v>200</v>
      </c>
      <c r="H22" s="106">
        <f t="shared" ref="H22:H30" si="5">F22-G22</f>
        <v>300</v>
      </c>
      <c r="I22" s="94">
        <v>679</v>
      </c>
      <c r="J22" s="95">
        <v>300</v>
      </c>
      <c r="K22" s="96">
        <v>0</v>
      </c>
      <c r="L22" s="97">
        <v>0.9</v>
      </c>
      <c r="M22" s="98">
        <f>J22*L22*24*1</f>
        <v>6480</v>
      </c>
    </row>
    <row r="23" spans="1:13" ht="85.5" customHeight="1" x14ac:dyDescent="0.2">
      <c r="A23" s="233"/>
      <c r="B23" s="236"/>
      <c r="C23" s="24" t="s">
        <v>271</v>
      </c>
      <c r="D23" s="15">
        <f t="shared" si="4"/>
        <v>550</v>
      </c>
      <c r="E23" s="15">
        <v>100</v>
      </c>
      <c r="F23" s="15">
        <v>450</v>
      </c>
      <c r="G23" s="15">
        <v>200</v>
      </c>
      <c r="H23" s="106">
        <f t="shared" si="5"/>
        <v>250</v>
      </c>
      <c r="I23" s="94">
        <v>638</v>
      </c>
      <c r="J23" s="95">
        <v>250</v>
      </c>
      <c r="K23" s="96">
        <v>0</v>
      </c>
      <c r="L23" s="97">
        <v>0.97</v>
      </c>
      <c r="M23" s="98">
        <f>J23*L23*24*6</f>
        <v>34920</v>
      </c>
    </row>
    <row r="24" spans="1:13" ht="85.5" customHeight="1" x14ac:dyDescent="0.2">
      <c r="A24" s="233"/>
      <c r="B24" s="236"/>
      <c r="C24" s="25" t="s">
        <v>270</v>
      </c>
      <c r="D24" s="15">
        <f t="shared" si="4"/>
        <v>650</v>
      </c>
      <c r="E24" s="15">
        <v>100</v>
      </c>
      <c r="F24" s="15">
        <v>550</v>
      </c>
      <c r="G24" s="15">
        <v>200</v>
      </c>
      <c r="H24" s="106">
        <f t="shared" si="5"/>
        <v>350</v>
      </c>
      <c r="I24" s="94">
        <v>689</v>
      </c>
      <c r="J24" s="95">
        <v>350</v>
      </c>
      <c r="K24" s="96">
        <v>0</v>
      </c>
      <c r="L24" s="97">
        <v>0.77</v>
      </c>
      <c r="M24" s="98">
        <f>J24*L24*24*2</f>
        <v>12936</v>
      </c>
    </row>
    <row r="25" spans="1:13" ht="85.5" customHeight="1" x14ac:dyDescent="0.2">
      <c r="A25" s="233"/>
      <c r="B25" s="236"/>
      <c r="C25" s="25" t="s">
        <v>272</v>
      </c>
      <c r="D25" s="15">
        <f t="shared" si="4"/>
        <v>550</v>
      </c>
      <c r="E25" s="15">
        <v>100</v>
      </c>
      <c r="F25" s="15">
        <v>450</v>
      </c>
      <c r="G25" s="15">
        <v>200</v>
      </c>
      <c r="H25" s="106">
        <f t="shared" si="5"/>
        <v>250</v>
      </c>
      <c r="I25" s="94">
        <v>660</v>
      </c>
      <c r="J25" s="95">
        <v>250</v>
      </c>
      <c r="K25" s="96">
        <v>0</v>
      </c>
      <c r="L25" s="97">
        <v>0.97</v>
      </c>
      <c r="M25" s="98">
        <f>J25*L25*24*5</f>
        <v>29100</v>
      </c>
    </row>
    <row r="26" spans="1:13" ht="85.5" customHeight="1" x14ac:dyDescent="0.2">
      <c r="A26" s="233"/>
      <c r="B26" s="236"/>
      <c r="C26" s="25" t="s">
        <v>273</v>
      </c>
      <c r="D26" s="15">
        <f t="shared" si="4"/>
        <v>600</v>
      </c>
      <c r="E26" s="15">
        <v>100</v>
      </c>
      <c r="F26" s="15">
        <v>500</v>
      </c>
      <c r="G26" s="15">
        <v>200</v>
      </c>
      <c r="H26" s="106">
        <f t="shared" si="5"/>
        <v>300</v>
      </c>
      <c r="I26" s="94">
        <v>680</v>
      </c>
      <c r="J26" s="95">
        <v>300</v>
      </c>
      <c r="K26" s="96">
        <v>0</v>
      </c>
      <c r="L26" s="97">
        <v>0.9</v>
      </c>
      <c r="M26" s="98">
        <f>J26*L26*24*7</f>
        <v>45360</v>
      </c>
    </row>
    <row r="27" spans="1:13" ht="85.5" customHeight="1" thickBot="1" x14ac:dyDescent="0.25">
      <c r="A27" s="233"/>
      <c r="B27" s="236"/>
      <c r="C27" s="107">
        <v>43008</v>
      </c>
      <c r="D27" s="108">
        <f t="shared" si="4"/>
        <v>800</v>
      </c>
      <c r="E27" s="108">
        <v>100</v>
      </c>
      <c r="F27" s="108">
        <v>700</v>
      </c>
      <c r="G27" s="108">
        <v>200</v>
      </c>
      <c r="H27" s="109">
        <f t="shared" si="5"/>
        <v>500</v>
      </c>
      <c r="I27" s="94">
        <v>799</v>
      </c>
      <c r="J27" s="95">
        <v>500</v>
      </c>
      <c r="K27" s="96">
        <v>0</v>
      </c>
      <c r="L27" s="97">
        <v>0.36</v>
      </c>
      <c r="M27" s="98">
        <f>J27*L27*24*1</f>
        <v>4320</v>
      </c>
    </row>
    <row r="28" spans="1:13" ht="85.5" customHeight="1" x14ac:dyDescent="0.2">
      <c r="A28" s="233"/>
      <c r="B28" s="218" t="s">
        <v>43</v>
      </c>
      <c r="C28" s="110" t="s">
        <v>262</v>
      </c>
      <c r="D28" s="11">
        <f t="shared" si="4"/>
        <v>150</v>
      </c>
      <c r="E28" s="11">
        <v>100</v>
      </c>
      <c r="F28" s="11">
        <v>50</v>
      </c>
      <c r="G28" s="11">
        <v>50</v>
      </c>
      <c r="H28" s="105">
        <f t="shared" si="5"/>
        <v>0</v>
      </c>
      <c r="I28" s="94"/>
      <c r="J28" s="95"/>
      <c r="K28" s="96"/>
      <c r="L28" s="97"/>
      <c r="M28" s="98"/>
    </row>
    <row r="29" spans="1:13" ht="85.5" customHeight="1" x14ac:dyDescent="0.2">
      <c r="A29" s="233"/>
      <c r="B29" s="219"/>
      <c r="C29" s="24" t="s">
        <v>263</v>
      </c>
      <c r="D29" s="15">
        <f t="shared" si="4"/>
        <v>400</v>
      </c>
      <c r="E29" s="15">
        <v>100</v>
      </c>
      <c r="F29" s="15">
        <v>300</v>
      </c>
      <c r="G29" s="15">
        <v>50</v>
      </c>
      <c r="H29" s="106">
        <f t="shared" si="5"/>
        <v>250</v>
      </c>
      <c r="I29" s="94">
        <v>165</v>
      </c>
      <c r="J29" s="95">
        <v>165</v>
      </c>
      <c r="K29" s="96">
        <f>H29-J29</f>
        <v>85</v>
      </c>
      <c r="L29" s="97">
        <v>0</v>
      </c>
      <c r="M29" s="98"/>
    </row>
    <row r="30" spans="1:13" ht="85.5" customHeight="1" x14ac:dyDescent="0.2">
      <c r="A30" s="233"/>
      <c r="B30" s="219"/>
      <c r="C30" s="24" t="s">
        <v>274</v>
      </c>
      <c r="D30" s="15">
        <f t="shared" si="4"/>
        <v>150</v>
      </c>
      <c r="E30" s="15">
        <v>100</v>
      </c>
      <c r="F30" s="15">
        <v>50</v>
      </c>
      <c r="G30" s="15">
        <v>50</v>
      </c>
      <c r="H30" s="106">
        <f t="shared" si="5"/>
        <v>0</v>
      </c>
      <c r="I30" s="94"/>
      <c r="J30" s="95"/>
      <c r="K30" s="96"/>
      <c r="L30" s="97"/>
      <c r="M30" s="98"/>
    </row>
    <row r="31" spans="1:13" ht="85.5" customHeight="1" thickBot="1" x14ac:dyDescent="0.25">
      <c r="A31" s="234"/>
      <c r="B31" s="220"/>
      <c r="C31" s="111" t="s">
        <v>267</v>
      </c>
      <c r="D31" s="112">
        <f t="shared" si="4"/>
        <v>100</v>
      </c>
      <c r="E31" s="112">
        <v>100</v>
      </c>
      <c r="F31" s="112">
        <v>0</v>
      </c>
      <c r="G31" s="112">
        <v>50</v>
      </c>
      <c r="H31" s="113">
        <v>0</v>
      </c>
      <c r="I31" s="94"/>
      <c r="J31" s="95"/>
      <c r="K31" s="96"/>
      <c r="L31" s="97"/>
      <c r="M31" s="98"/>
    </row>
    <row r="32" spans="1:13" ht="15.95" customHeight="1" x14ac:dyDescent="0.25">
      <c r="A32" s="221"/>
      <c r="B32" s="222"/>
      <c r="C32" s="222"/>
      <c r="D32" s="222"/>
      <c r="E32" s="222"/>
      <c r="F32" s="222"/>
      <c r="G32" s="222"/>
      <c r="H32" s="222"/>
      <c r="L32" s="114"/>
      <c r="M32" s="114"/>
    </row>
    <row r="33" spans="1:13" x14ac:dyDescent="0.25">
      <c r="H33" s="82"/>
      <c r="L33" s="114"/>
      <c r="M33" s="114"/>
    </row>
    <row r="34" spans="1:13" ht="20.25" x14ac:dyDescent="0.3">
      <c r="A34" s="116"/>
      <c r="B34" s="116" t="s">
        <v>275</v>
      </c>
      <c r="C34" s="117"/>
      <c r="D34" s="116"/>
      <c r="E34" s="116"/>
      <c r="F34" s="116"/>
      <c r="G34" s="116"/>
      <c r="H34" s="117"/>
      <c r="I34" s="116"/>
      <c r="J34" s="116"/>
      <c r="K34" s="116"/>
      <c r="L34" s="118"/>
      <c r="M34" s="119">
        <f>SUM(M4:M33)</f>
        <v>728460</v>
      </c>
    </row>
    <row r="35" spans="1:13" ht="15.75" customHeight="1" x14ac:dyDescent="0.25"/>
    <row r="48" spans="1:13" ht="15.75" customHeight="1" x14ac:dyDescent="0.25"/>
    <row r="58" s="82" customFormat="1" ht="12.75" customHeight="1" x14ac:dyDescent="0.2"/>
    <row r="59" s="82" customFormat="1" ht="12.75" customHeight="1" x14ac:dyDescent="0.2"/>
    <row r="60" s="82" customFormat="1" ht="15.95" customHeight="1" x14ac:dyDescent="0.2"/>
    <row r="61" s="82" customFormat="1" ht="15.95" customHeight="1" x14ac:dyDescent="0.2"/>
    <row r="62" s="82" customFormat="1" ht="15.95" customHeight="1" x14ac:dyDescent="0.2"/>
    <row r="63" s="82" customFormat="1" ht="15.95" customHeight="1" x14ac:dyDescent="0.2"/>
    <row r="64" s="82" customFormat="1" ht="15.95" customHeight="1" x14ac:dyDescent="0.2"/>
    <row r="66" s="82" customFormat="1" ht="15.95" customHeight="1" x14ac:dyDescent="0.2"/>
    <row r="67" s="82" customFormat="1" ht="15.95" customHeight="1" x14ac:dyDescent="0.2"/>
    <row r="68" s="82" customFormat="1" ht="15.95" customHeight="1" x14ac:dyDescent="0.2"/>
    <row r="69" s="82" customFormat="1" ht="15.95" customHeight="1" x14ac:dyDescent="0.2"/>
    <row r="70" s="82" customFormat="1" ht="15.95" customHeight="1" x14ac:dyDescent="0.2"/>
    <row r="71" s="82" customFormat="1" ht="15.95" customHeight="1" x14ac:dyDescent="0.2"/>
    <row r="72" s="82" customFormat="1" ht="15.95" customHeight="1" x14ac:dyDescent="0.2"/>
    <row r="73" s="82" customFormat="1" ht="15.95" customHeight="1" x14ac:dyDescent="0.2"/>
    <row r="74" s="82" customFormat="1" ht="15.95" customHeight="1" x14ac:dyDescent="0.2"/>
    <row r="75" s="82" customFormat="1" ht="15.95" customHeight="1" x14ac:dyDescent="0.2"/>
    <row r="76" s="82" customFormat="1" ht="15.95" customHeight="1" x14ac:dyDescent="0.2"/>
    <row r="77" s="82" customFormat="1" ht="15.95" customHeight="1" x14ac:dyDescent="0.2"/>
    <row r="78" s="82" customFormat="1" ht="15.95" customHeight="1" x14ac:dyDescent="0.2"/>
    <row r="79" s="82" customFormat="1" ht="15.95" customHeight="1" x14ac:dyDescent="0.2"/>
    <row r="80" s="82" customFormat="1" ht="15.95" customHeight="1" x14ac:dyDescent="0.2"/>
    <row r="81" s="82" customFormat="1" ht="15.95" customHeight="1" x14ac:dyDescent="0.2"/>
    <row r="82" s="82" customFormat="1" ht="15.95" customHeight="1" x14ac:dyDescent="0.2"/>
    <row r="83" s="82" customFormat="1" ht="15.95" customHeight="1" x14ac:dyDescent="0.2"/>
    <row r="84" s="82" customFormat="1" ht="15.95" customHeight="1" x14ac:dyDescent="0.2"/>
    <row r="85" s="82" customFormat="1" ht="15.95" customHeight="1" x14ac:dyDescent="0.2"/>
    <row r="86" s="82" customFormat="1" ht="15.95" customHeight="1" x14ac:dyDescent="0.2"/>
    <row r="87" s="82" customFormat="1" ht="15.95" customHeight="1" x14ac:dyDescent="0.2"/>
    <row r="88" s="82" customFormat="1" ht="15.95" customHeight="1" x14ac:dyDescent="0.2"/>
    <row r="91" s="82" customFormat="1" ht="12.75" customHeight="1" x14ac:dyDescent="0.2"/>
    <row r="92" s="82" customFormat="1" ht="12.75" customHeight="1" x14ac:dyDescent="0.2"/>
    <row r="93" s="82" customFormat="1" ht="15.95" customHeight="1" x14ac:dyDescent="0.2"/>
    <row r="94" s="82" customFormat="1" ht="15.95" customHeight="1" x14ac:dyDescent="0.2"/>
    <row r="95" s="82" customFormat="1" ht="15.95" customHeight="1" x14ac:dyDescent="0.2"/>
    <row r="96" s="82" customFormat="1" ht="15.95" customHeight="1" x14ac:dyDescent="0.2"/>
    <row r="97" s="82" customFormat="1" ht="15.95" customHeight="1" x14ac:dyDescent="0.2"/>
    <row r="98" s="82" customFormat="1" ht="12.75" customHeight="1" x14ac:dyDescent="0.2"/>
    <row r="99" s="82" customFormat="1" ht="15.95" customHeight="1" x14ac:dyDescent="0.2"/>
    <row r="100" s="82" customFormat="1" ht="15.95" customHeight="1" x14ac:dyDescent="0.2"/>
    <row r="101" s="82" customFormat="1" ht="15.95" customHeight="1" x14ac:dyDescent="0.2"/>
    <row r="102" s="82" customFormat="1" ht="15.95" customHeight="1" x14ac:dyDescent="0.2"/>
    <row r="103" s="82" customFormat="1" ht="15.95" customHeight="1" x14ac:dyDescent="0.2"/>
    <row r="104" s="82" customFormat="1" ht="15.95" customHeight="1" x14ac:dyDescent="0.2"/>
    <row r="105" s="82" customFormat="1" ht="15.95" customHeight="1" x14ac:dyDescent="0.2"/>
    <row r="106" s="82" customFormat="1" ht="15.95" customHeight="1" x14ac:dyDescent="0.2"/>
    <row r="107" s="82" customFormat="1" ht="15.95" customHeight="1" x14ac:dyDescent="0.2"/>
    <row r="108" s="82" customFormat="1" ht="15.95" customHeight="1" x14ac:dyDescent="0.2"/>
    <row r="109" s="82" customFormat="1" ht="15.95" customHeight="1" x14ac:dyDescent="0.2"/>
    <row r="110" s="82" customFormat="1" ht="15.95" customHeight="1" x14ac:dyDescent="0.2"/>
    <row r="111" s="82" customFormat="1" ht="15.95" customHeight="1" x14ac:dyDescent="0.2"/>
    <row r="112" s="82" customFormat="1" ht="15.95" customHeight="1" x14ac:dyDescent="0.2"/>
    <row r="113" s="82" customFormat="1" ht="15.95" customHeight="1" x14ac:dyDescent="0.2"/>
    <row r="114" s="82" customFormat="1" ht="15.95" customHeight="1" x14ac:dyDescent="0.2"/>
    <row r="115" s="82" customFormat="1" ht="15.95" customHeight="1" x14ac:dyDescent="0.2"/>
    <row r="116" s="82" customFormat="1" ht="15.95" customHeight="1" x14ac:dyDescent="0.2"/>
    <row r="117" s="82" customFormat="1" ht="15.95" customHeight="1" x14ac:dyDescent="0.2"/>
    <row r="118" s="82" customFormat="1" ht="15.95" customHeight="1" x14ac:dyDescent="0.2"/>
    <row r="119" s="82" customFormat="1" ht="15.95" customHeight="1" x14ac:dyDescent="0.2"/>
    <row r="120" s="82" customFormat="1" ht="15.95" customHeight="1" x14ac:dyDescent="0.2"/>
    <row r="121" s="82" customFormat="1" ht="15.95" customHeight="1" x14ac:dyDescent="0.2"/>
    <row r="124" s="82" customFormat="1" ht="12.75" customHeight="1" x14ac:dyDescent="0.2"/>
    <row r="125" s="82" customFormat="1" ht="12.75" customHeight="1" x14ac:dyDescent="0.2"/>
    <row r="126" s="82" customFormat="1" ht="15.95" customHeight="1" x14ac:dyDescent="0.2"/>
    <row r="127" s="82" customFormat="1" ht="15.95" customHeight="1" x14ac:dyDescent="0.2"/>
    <row r="128" s="82" customFormat="1" ht="15.95" customHeight="1" x14ac:dyDescent="0.2"/>
    <row r="129" s="82" customFormat="1" ht="15.95" customHeight="1" x14ac:dyDescent="0.2"/>
    <row r="130" s="82" customFormat="1" ht="15.95" customHeight="1" x14ac:dyDescent="0.2"/>
    <row r="132" s="82" customFormat="1" ht="15.95" customHeight="1" x14ac:dyDescent="0.2"/>
    <row r="133" s="82" customFormat="1" ht="15.95" customHeight="1" x14ac:dyDescent="0.2"/>
    <row r="134" s="82" customFormat="1" ht="15.95" customHeight="1" x14ac:dyDescent="0.2"/>
    <row r="135" s="82" customFormat="1" ht="15.95" customHeight="1" x14ac:dyDescent="0.2"/>
    <row r="136" s="82" customFormat="1" ht="15.95" customHeight="1" x14ac:dyDescent="0.2"/>
    <row r="137" s="82" customFormat="1" ht="15.95" customHeight="1" x14ac:dyDescent="0.2"/>
    <row r="138" s="82" customFormat="1" ht="15.95" customHeight="1" x14ac:dyDescent="0.2"/>
    <row r="139" s="82" customFormat="1" ht="15.95" customHeight="1" x14ac:dyDescent="0.2"/>
    <row r="140" s="82" customFormat="1" ht="15.95" customHeight="1" x14ac:dyDescent="0.2"/>
    <row r="141" s="82" customFormat="1" ht="15.95" customHeight="1" x14ac:dyDescent="0.2"/>
    <row r="142" s="82" customFormat="1" ht="15.95" customHeight="1" x14ac:dyDescent="0.2"/>
    <row r="143" s="82" customFormat="1" ht="15.95" customHeight="1" x14ac:dyDescent="0.2"/>
    <row r="144" s="82" customFormat="1" ht="15.95" customHeight="1" x14ac:dyDescent="0.2"/>
    <row r="145" s="82" customFormat="1" ht="15.95" customHeight="1" x14ac:dyDescent="0.2"/>
    <row r="146" s="82" customFormat="1" ht="15.95" customHeight="1" x14ac:dyDescent="0.2"/>
    <row r="147" s="82" customFormat="1" ht="15.95" customHeight="1" x14ac:dyDescent="0.2"/>
    <row r="148" s="82" customFormat="1" ht="15.95" customHeight="1" x14ac:dyDescent="0.2"/>
    <row r="149" s="82" customFormat="1" ht="15.95" customHeight="1" x14ac:dyDescent="0.2"/>
    <row r="150" s="82" customFormat="1" ht="15.95" customHeight="1" x14ac:dyDescent="0.2"/>
    <row r="151" s="82" customFormat="1" ht="15.95" customHeight="1" x14ac:dyDescent="0.2"/>
    <row r="152" s="82" customFormat="1" ht="15.95" customHeight="1" x14ac:dyDescent="0.2"/>
    <row r="153" s="82" customFormat="1" ht="15.95" customHeight="1" x14ac:dyDescent="0.2"/>
    <row r="154" s="82" customFormat="1" ht="15.95" customHeight="1" x14ac:dyDescent="0.2"/>
    <row r="157" s="82" customFormat="1" ht="26.25" customHeight="1" x14ac:dyDescent="0.2"/>
    <row r="160" s="82" customFormat="1" ht="27" customHeight="1" x14ac:dyDescent="0.2"/>
    <row r="161" s="82" customFormat="1" ht="24.75" customHeight="1" x14ac:dyDescent="0.2"/>
    <row r="162" s="82" customFormat="1" ht="25.5" customHeight="1" x14ac:dyDescent="0.2"/>
    <row r="163" s="82" customFormat="1" ht="25.5" customHeight="1" x14ac:dyDescent="0.2"/>
    <row r="168" s="82" customFormat="1" ht="12.75" customHeight="1" x14ac:dyDescent="0.2"/>
  </sheetData>
  <mergeCells count="10">
    <mergeCell ref="A19:A31"/>
    <mergeCell ref="B20:B27"/>
    <mergeCell ref="B28:B31"/>
    <mergeCell ref="A32:H32"/>
    <mergeCell ref="A1:H1"/>
    <mergeCell ref="A2:H2"/>
    <mergeCell ref="A3:B3"/>
    <mergeCell ref="A4:A18"/>
    <mergeCell ref="B5:B10"/>
    <mergeCell ref="B11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traderi</vt:lpstr>
      <vt:lpstr>2017</vt:lpstr>
      <vt:lpstr>Available ATC</vt:lpstr>
      <vt:lpstr>Sheet2</vt:lpstr>
      <vt:lpstr>'2017'!Print_Area</vt:lpstr>
      <vt:lpstr>'Available ATC'!Print_Area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Costel Buscoveanu</cp:lastModifiedBy>
  <cp:lastPrinted>2017-07-13T12:46:21Z</cp:lastPrinted>
  <dcterms:created xsi:type="dcterms:W3CDTF">2005-06-22T10:45:23Z</dcterms:created>
  <dcterms:modified xsi:type="dcterms:W3CDTF">2017-08-11T06:53:33Z</dcterms:modified>
</cp:coreProperties>
</file>