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 tabRatio="292" firstSheet="1" activeTab="1"/>
  </bookViews>
  <sheets>
    <sheet name="Traderi" sheetId="26" r:id="rId1"/>
    <sheet name="MachetaResults" sheetId="27" r:id="rId2"/>
    <sheet name="Available ATC" sheetId="28" r:id="rId3"/>
  </sheets>
  <definedNames>
    <definedName name="_xlnm._FilterDatabase" localSheetId="0" hidden="1">Traderi!$A$1:$B$99</definedName>
    <definedName name="_xlnm.Print_Area" localSheetId="1">MachetaResults!$A$3:$AN$48</definedName>
  </definedNames>
  <calcPr calcId="145621"/>
</workbook>
</file>

<file path=xl/calcChain.xml><?xml version="1.0" encoding="utf-8"?>
<calcChain xmlns="http://schemas.openxmlformats.org/spreadsheetml/2006/main">
  <c r="C36" i="27" l="1"/>
  <c r="M8" i="28" l="1"/>
  <c r="M7" i="28"/>
  <c r="M18" i="28"/>
  <c r="M5" i="28"/>
  <c r="M25" i="28"/>
  <c r="M24" i="28"/>
  <c r="M23" i="28"/>
  <c r="M22" i="28"/>
  <c r="M21" i="28"/>
  <c r="M20" i="28"/>
  <c r="M19" i="28"/>
  <c r="M14" i="28"/>
  <c r="M13" i="28"/>
  <c r="M12" i="28"/>
  <c r="M11" i="28"/>
  <c r="M10" i="28"/>
  <c r="M6" i="28"/>
  <c r="H23" i="28"/>
  <c r="K23" i="28"/>
  <c r="D23" i="28"/>
  <c r="K26" i="28"/>
  <c r="K16" i="28"/>
  <c r="K9" i="28"/>
  <c r="AU61" i="27"/>
  <c r="AQ61" i="27"/>
  <c r="AM61" i="27"/>
  <c r="AI61" i="27"/>
  <c r="AE61" i="27"/>
  <c r="AA61" i="27"/>
  <c r="W61" i="27"/>
  <c r="S61" i="27"/>
  <c r="O61" i="27"/>
  <c r="K61" i="27"/>
  <c r="G61" i="27"/>
  <c r="C61" i="27"/>
  <c r="AU57" i="27"/>
  <c r="AQ57" i="27"/>
  <c r="AM57" i="27"/>
  <c r="AI57" i="27"/>
  <c r="AE57" i="27"/>
  <c r="AA57" i="27"/>
  <c r="W57" i="27"/>
  <c r="S57" i="27"/>
  <c r="O57" i="27"/>
  <c r="K57" i="27"/>
  <c r="G57" i="27"/>
  <c r="C57" i="27"/>
  <c r="AU48" i="27"/>
  <c r="AQ48" i="27"/>
  <c r="AM48" i="27"/>
  <c r="AI48" i="27"/>
  <c r="AE48" i="27"/>
  <c r="AA48" i="27"/>
  <c r="W48" i="27"/>
  <c r="S48" i="27"/>
  <c r="O48" i="27"/>
  <c r="K48" i="27"/>
  <c r="G48" i="27"/>
  <c r="C48" i="27"/>
  <c r="AU36" i="27"/>
  <c r="AQ36" i="27"/>
  <c r="AM36" i="27"/>
  <c r="AI36" i="27"/>
  <c r="AE36" i="27"/>
  <c r="AA36" i="27"/>
  <c r="W36" i="27"/>
  <c r="S36" i="27"/>
  <c r="O36" i="27"/>
  <c r="K36" i="27"/>
  <c r="G36" i="27"/>
  <c r="AU27" i="27"/>
  <c r="AQ27" i="27"/>
  <c r="AM27" i="27"/>
  <c r="AI27" i="27"/>
  <c r="AE27" i="27"/>
  <c r="AA27" i="27"/>
  <c r="W27" i="27"/>
  <c r="S27" i="27"/>
  <c r="O27" i="27"/>
  <c r="K27" i="27"/>
  <c r="G27" i="27"/>
  <c r="C27" i="27"/>
  <c r="AU17" i="27"/>
  <c r="AQ17" i="27"/>
  <c r="AM17" i="27"/>
  <c r="AI17" i="27"/>
  <c r="AE17" i="27"/>
  <c r="AA17" i="27"/>
  <c r="W17" i="27"/>
  <c r="S17" i="27"/>
  <c r="O17" i="27"/>
  <c r="K17" i="27"/>
  <c r="G17" i="27"/>
  <c r="C17" i="27"/>
  <c r="M27" i="28"/>
  <c r="M17" i="28"/>
  <c r="M16" i="28"/>
  <c r="M4" i="28"/>
  <c r="M30" i="28"/>
  <c r="M9" i="28"/>
  <c r="M15" i="28"/>
  <c r="M26" i="28"/>
  <c r="H19" i="28"/>
  <c r="K19" i="28"/>
  <c r="H6" i="28"/>
  <c r="K6" i="28"/>
  <c r="H27" i="28"/>
  <c r="K27" i="28"/>
  <c r="D27" i="28"/>
  <c r="D26" i="28"/>
  <c r="H25" i="28"/>
  <c r="K25" i="28"/>
  <c r="D25" i="28"/>
  <c r="H24" i="28"/>
  <c r="K24" i="28"/>
  <c r="D24" i="28"/>
  <c r="H22" i="28"/>
  <c r="K22" i="28"/>
  <c r="D22" i="28"/>
  <c r="H21" i="28"/>
  <c r="K21" i="28"/>
  <c r="D21" i="28"/>
  <c r="H20" i="28"/>
  <c r="K20" i="28"/>
  <c r="D20" i="28"/>
  <c r="D19" i="28"/>
  <c r="H18" i="28"/>
  <c r="K18" i="28"/>
  <c r="D18" i="28"/>
  <c r="H17" i="28"/>
  <c r="K17" i="28"/>
  <c r="D17" i="28"/>
  <c r="D16" i="28"/>
  <c r="H15" i="28"/>
  <c r="K15" i="28"/>
  <c r="D15" i="28"/>
  <c r="H14" i="28"/>
  <c r="K14" i="28"/>
  <c r="D14" i="28"/>
  <c r="H13" i="28"/>
  <c r="K13" i="28"/>
  <c r="D13" i="28"/>
  <c r="H12" i="28"/>
  <c r="K12" i="28"/>
  <c r="D12" i="28"/>
  <c r="H11" i="28"/>
  <c r="K11" i="28"/>
  <c r="D11" i="28"/>
  <c r="H10" i="28"/>
  <c r="K10" i="28"/>
  <c r="D10" i="28"/>
  <c r="D9" i="28"/>
  <c r="H8" i="28"/>
  <c r="K8" i="28"/>
  <c r="D8" i="28"/>
  <c r="H7" i="28"/>
  <c r="D7" i="28"/>
  <c r="D6" i="28"/>
  <c r="H5" i="28"/>
  <c r="K5" i="28"/>
  <c r="D5" i="28"/>
  <c r="H4" i="28"/>
  <c r="K4" i="28"/>
  <c r="D4" i="28"/>
  <c r="K7" i="28"/>
</calcChain>
</file>

<file path=xl/sharedStrings.xml><?xml version="1.0" encoding="utf-8"?>
<sst xmlns="http://schemas.openxmlformats.org/spreadsheetml/2006/main" count="1498" uniqueCount="285">
  <si>
    <t>Participant</t>
  </si>
  <si>
    <t>[MW]</t>
  </si>
  <si>
    <t>IMPORT</t>
  </si>
  <si>
    <t>[EUR/MWh]</t>
  </si>
  <si>
    <t>BULGARIA</t>
  </si>
  <si>
    <t>11XDANSKECOM---P</t>
  </si>
  <si>
    <t>DANSKE COM</t>
  </si>
  <si>
    <t>11XELPETRAENERG0</t>
  </si>
  <si>
    <t>ELPETRA ENERGY</t>
  </si>
  <si>
    <t>11XEZPADAHANDELC</t>
  </si>
  <si>
    <t>EZPADA SRO</t>
  </si>
  <si>
    <t>11XIGET--------D</t>
  </si>
  <si>
    <t>GEN-I d.o.o</t>
  </si>
  <si>
    <t>32X0011001003141</t>
  </si>
  <si>
    <t>GROUP TRANS ENERGY</t>
  </si>
  <si>
    <t>HSE</t>
  </si>
  <si>
    <t>11XHSE-SLOVENIAG</t>
  </si>
  <si>
    <t>ATC = 160 MW</t>
  </si>
  <si>
    <t>ATC = 0  MW</t>
  </si>
  <si>
    <t>TTC</t>
  </si>
  <si>
    <t>TRM</t>
  </si>
  <si>
    <t>NTC</t>
  </si>
  <si>
    <t>AAC</t>
  </si>
  <si>
    <t>ATC</t>
  </si>
  <si>
    <t>EXPORT</t>
  </si>
  <si>
    <t>11XSTATKRAFT001N</t>
  </si>
  <si>
    <t xml:space="preserve">STATKRAFT </t>
  </si>
  <si>
    <t>30XROPETROLROM-Y</t>
  </si>
  <si>
    <t>PETROL ROM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</si>
  <si>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</si>
  <si>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</si>
  <si>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</si>
  <si>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</si>
  <si>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</si>
  <si>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</si>
  <si>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</si>
  <si>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</si>
  <si>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Bulgaria -&gt; Romania (BG-RO)</t>
  </si>
  <si>
    <t>Serbia -&gt; Romania (RS-RO)</t>
  </si>
  <si>
    <t>Ukraine -&gt; Romania (UA-RO)</t>
  </si>
  <si>
    <t>Romania -&gt; Bulgaria (RO-BG)</t>
  </si>
  <si>
    <t>Romania -&gt; Serbia (RO-RS)</t>
  </si>
  <si>
    <t>Romania -&gt; Ukraine  (RO -UA)</t>
  </si>
  <si>
    <t>SERBIA</t>
  </si>
  <si>
    <t>15X-MVM--------B</t>
  </si>
  <si>
    <t>MVM PARTNER ZRT</t>
  </si>
  <si>
    <t>30XRO-CEZ-TRD--M</t>
  </si>
  <si>
    <t xml:space="preserve">CEZ TRADE </t>
  </si>
  <si>
    <t>IMPORT (RS-RO)</t>
  </si>
  <si>
    <t>EXPORT (RO-RS)</t>
  </si>
  <si>
    <t>UKRAINE</t>
  </si>
  <si>
    <t>AXPO ENERGY</t>
  </si>
  <si>
    <t>30XROEGL-------B</t>
  </si>
  <si>
    <t>11XEDFTRADING--G</t>
  </si>
  <si>
    <t>EDF TRADING</t>
  </si>
  <si>
    <t>Total Allocated Capacity</t>
  </si>
  <si>
    <t>24X-JAS-ENERGY-7</t>
  </si>
  <si>
    <t>JAS</t>
  </si>
  <si>
    <t>28X-INTERENERGO8</t>
  </si>
  <si>
    <t>INTERENERGO</t>
  </si>
  <si>
    <t>ATC = 120 MW</t>
  </si>
  <si>
    <t>ATC = 100  MW</t>
  </si>
  <si>
    <t>12XEFT-SWITZERLR</t>
  </si>
  <si>
    <t>EFT SWITZERLAND</t>
  </si>
  <si>
    <t>Direction</t>
  </si>
  <si>
    <t>27XALPIQ-ENERGYS</t>
  </si>
  <si>
    <t>ALPIQ ENERGY</t>
  </si>
  <si>
    <t>11XFREEPOINT---N</t>
  </si>
  <si>
    <t>FREEPOINT</t>
  </si>
  <si>
    <t>TRADER</t>
  </si>
  <si>
    <t>34X-0000000048-Y</t>
  </si>
  <si>
    <t>AB ENERGO DOO</t>
  </si>
  <si>
    <t>34X-ATEL-SRBIJA8</t>
  </si>
  <si>
    <t>ALPIQ ENERGIJA RS</t>
  </si>
  <si>
    <t>15X-ATEL-PANNONR</t>
  </si>
  <si>
    <t>30XROARELCO----Z</t>
  </si>
  <si>
    <t>ARELCO</t>
  </si>
  <si>
    <t>11XDISAM-------V</t>
  </si>
  <si>
    <t>ENERGI DANMARK</t>
  </si>
  <si>
    <t>32XAVV-ELEKTRO-C</t>
  </si>
  <si>
    <t xml:space="preserve">AVV ELECTRICIRANE </t>
  </si>
  <si>
    <t>32XEGL-BULGARIAC</t>
  </si>
  <si>
    <t>15X-JAS--------X</t>
  </si>
  <si>
    <t>JAS BUDAPEST</t>
  </si>
  <si>
    <t>12XEGL-H-------0</t>
  </si>
  <si>
    <t>15X-MASZ-------6</t>
  </si>
  <si>
    <t>ELMU-EMASZ</t>
  </si>
  <si>
    <t>34XEGL-DOO-----6</t>
  </si>
  <si>
    <t>30XROMONSSONET-6</t>
  </si>
  <si>
    <t>MONSSON ENERGY</t>
  </si>
  <si>
    <t>15X-BC-ENERGIA-A</t>
  </si>
  <si>
    <t>BC ENERGIA</t>
  </si>
  <si>
    <t>11XNEAS--------Q</t>
  </si>
  <si>
    <t>NEAS ENERGY A/S</t>
  </si>
  <si>
    <t>15X-CEZ-HUN----G</t>
  </si>
  <si>
    <t>CEZ AS</t>
  </si>
  <si>
    <t>28X-PETROL-LJ--C</t>
  </si>
  <si>
    <t>PETROL SLOVENSKA</t>
  </si>
  <si>
    <t>32XCEZ-TRADE-BG3</t>
  </si>
  <si>
    <t>24XRIGHT-POWER-Y</t>
  </si>
  <si>
    <t>RIGHT POWER</t>
  </si>
  <si>
    <t>34XCEZ-CZ------Z</t>
  </si>
  <si>
    <t>CEZ SRBIJA</t>
  </si>
  <si>
    <t>15X-TINMAR-H---Y</t>
  </si>
  <si>
    <t>TINMAR ENERGY</t>
  </si>
  <si>
    <t>15X-CYEB-HUN---X</t>
  </si>
  <si>
    <t xml:space="preserve">CYEB </t>
  </si>
  <si>
    <t>15X-CYEB-------X</t>
  </si>
  <si>
    <t>CYEB Kft.</t>
  </si>
  <si>
    <t>32X001100100002K</t>
  </si>
  <si>
    <t>DANS ENERGY</t>
  </si>
  <si>
    <t>34X-0000000002-V</t>
  </si>
  <si>
    <t>DANSKE BEOGRAD</t>
  </si>
  <si>
    <t>34X-0000000036-7</t>
  </si>
  <si>
    <t>DANSKE COM INVEST</t>
  </si>
  <si>
    <t>15X-EDISON-HUN-M</t>
  </si>
  <si>
    <t>EDISON TRADING</t>
  </si>
  <si>
    <t>11XEDISON-TRADES</t>
  </si>
  <si>
    <t>34X-0000000029-2</t>
  </si>
  <si>
    <t>EDS DOO</t>
  </si>
  <si>
    <t>30XRODISTRIB---W</t>
  </si>
  <si>
    <t>EDS RO</t>
  </si>
  <si>
    <t>32XEFG-AD------N</t>
  </si>
  <si>
    <t>EFG AD</t>
  </si>
  <si>
    <t>30XROEFTFURNIZ-K</t>
  </si>
  <si>
    <t>EFT FURNIZARE</t>
  </si>
  <si>
    <t>28XELEKTROLJ058W</t>
  </si>
  <si>
    <t>ELEKTRO ENERGIJA</t>
  </si>
  <si>
    <t>34X-0000000025-E</t>
  </si>
  <si>
    <t>ELEKTRO ENERGIJA SRB</t>
  </si>
  <si>
    <t>15X-ELGAS-HUN--V</t>
  </si>
  <si>
    <t>ELGAS ENERGY</t>
  </si>
  <si>
    <t>11XENEL-H------0</t>
  </si>
  <si>
    <t>ENEL TRADE</t>
  </si>
  <si>
    <t>11XENEL-H------S</t>
  </si>
  <si>
    <t>30XROENELTRADE-Y</t>
  </si>
  <si>
    <t>34X-0000000012-R</t>
  </si>
  <si>
    <t>ENEL TRADE DOO</t>
  </si>
  <si>
    <t>ENERGIA GAS AND POWER DOO</t>
  </si>
  <si>
    <t>28X0000000000160</t>
  </si>
  <si>
    <t>ENERGIJA NATURALIS</t>
  </si>
  <si>
    <t>32X001100100373M</t>
  </si>
  <si>
    <t>ENERGO PRO TRADING</t>
  </si>
  <si>
    <t>34X-0000000063-4</t>
  </si>
  <si>
    <t>ENERGY DELIVERY SOLUTIONS DOO</t>
  </si>
  <si>
    <t>32XENERGYMARKET1</t>
  </si>
  <si>
    <t>ENERGY MARKET AD</t>
  </si>
  <si>
    <t>34X0000000010-X</t>
  </si>
  <si>
    <t>ENERGY MARKET PIROT</t>
  </si>
  <si>
    <t>32X001100100237U</t>
  </si>
  <si>
    <t>ENERGY MT EAD</t>
  </si>
  <si>
    <t>32XESUPPLY-BGSFK</t>
  </si>
  <si>
    <t>ENERGY SUPPLY</t>
  </si>
  <si>
    <t>34X-0000000017-C</t>
  </si>
  <si>
    <t>ENERGY SUPPLY BEOGRAD</t>
  </si>
  <si>
    <t>32X0011001004121</t>
  </si>
  <si>
    <t>ENERGY SUPPLY GREEN</t>
  </si>
  <si>
    <t>32X-EVN-TSEE---K</t>
  </si>
  <si>
    <t>EVN TRADE</t>
  </si>
  <si>
    <t>34XEVNTRADINGRSB</t>
  </si>
  <si>
    <t>EVN TRADING DOO</t>
  </si>
  <si>
    <t>34XEZPADAHANDEL9</t>
  </si>
  <si>
    <t>EZPADA BEOGRAD</t>
  </si>
  <si>
    <t>32001100100374K</t>
  </si>
  <si>
    <t>FUTURE ENERGY</t>
  </si>
  <si>
    <t>34XGENI-BEOGRADH</t>
  </si>
  <si>
    <t>GEN-I BEOGRAD</t>
  </si>
  <si>
    <t>30XROHIDRO-----1</t>
  </si>
  <si>
    <t>HIDROELECTRICA</t>
  </si>
  <si>
    <t>34XHSE-BALK-SRBY</t>
  </si>
  <si>
    <t>HSE BALKAN</t>
  </si>
  <si>
    <t>34X-INTEREN-PLCX</t>
  </si>
  <si>
    <t>INTERENERGO DOO</t>
  </si>
  <si>
    <t>32X001100100316Y</t>
  </si>
  <si>
    <t xml:space="preserve">INTERPROM EOOD </t>
  </si>
  <si>
    <t>34X-JAS-RS-----X</t>
  </si>
  <si>
    <t>JAS BUDAPEST DOO</t>
  </si>
  <si>
    <t>30XROKDFENERGY-4</t>
  </si>
  <si>
    <t xml:space="preserve">KDF ENERGY </t>
  </si>
  <si>
    <t>24X-LE-TRADING-N</t>
  </si>
  <si>
    <t>LE TRADING</t>
  </si>
  <si>
    <t>15X-MET-HUN----U</t>
  </si>
  <si>
    <t>MET POWER</t>
  </si>
  <si>
    <t>34X-0000000023-K</t>
  </si>
  <si>
    <t>NAFTNA SRBIJE</t>
  </si>
  <si>
    <t>30XRONEPTUN----Z</t>
  </si>
  <si>
    <t>NEPTUN</t>
  </si>
  <si>
    <t>34X-0000000040-L</t>
  </si>
  <si>
    <t>NETWORK FOR TRADING DOO</t>
  </si>
  <si>
    <t>32XOET-OOD-----5</t>
  </si>
  <si>
    <t>OET OOD</t>
  </si>
  <si>
    <t>14XOMV-TRADING-X</t>
  </si>
  <si>
    <t xml:space="preserve">OMV TRADING </t>
  </si>
  <si>
    <t>34XPETROL-SR--QS</t>
  </si>
  <si>
    <t>PETROL DOO</t>
  </si>
  <si>
    <t>34X-0000000016-F</t>
  </si>
  <si>
    <t>PROENTRA DOO</t>
  </si>
  <si>
    <t>27X-RDCZEN-----Z</t>
  </si>
  <si>
    <t>RD CZ ENERGY</t>
  </si>
  <si>
    <t>27X-RAETIACZ---E</t>
  </si>
  <si>
    <t>REPOWER</t>
  </si>
  <si>
    <t>34XREPOWER-----A</t>
  </si>
  <si>
    <t>REPOWER SERBIA</t>
  </si>
  <si>
    <t>34X-0000000061-A</t>
  </si>
  <si>
    <t>RITAM ENERGY DOO</t>
  </si>
  <si>
    <t>34X-0000000053-8</t>
  </si>
  <si>
    <t>ROSE POWER DOO</t>
  </si>
  <si>
    <t>32X001100100427P</t>
  </si>
  <si>
    <t>SEE POWER</t>
  </si>
  <si>
    <t>30XROTINMAREN--M</t>
  </si>
  <si>
    <t xml:space="preserve">TINMAR </t>
  </si>
  <si>
    <t>30XROTRANSENERGE</t>
  </si>
  <si>
    <t>TRANSENERGO</t>
  </si>
  <si>
    <t>30XROTRANSFORM-0</t>
  </si>
  <si>
    <t>TRANSFORMER</t>
  </si>
  <si>
    <t>30XROUGMENERGY-N</t>
  </si>
  <si>
    <t>UGM ENERGY TRADING S.R.L.</t>
  </si>
  <si>
    <t>11XVE-TRADING--X</t>
  </si>
  <si>
    <t>VATTENFALL</t>
  </si>
  <si>
    <t>13XVERBUND1234-P</t>
  </si>
  <si>
    <t xml:space="preserve">VERBUND </t>
  </si>
  <si>
    <t>30XRO-APTPOWER-M</t>
  </si>
  <si>
    <t>VERBUND RO</t>
  </si>
  <si>
    <t>14X----0000009-1</t>
  </si>
  <si>
    <t>VITOL</t>
  </si>
  <si>
    <t>ATC = 300  MW</t>
  </si>
  <si>
    <t>NIS Petrol</t>
  </si>
  <si>
    <t>30XRONISPETROL-T</t>
  </si>
  <si>
    <t>ENGIE ROMANIA</t>
  </si>
  <si>
    <t>30XRO-GDF-SUEZS9</t>
  </si>
  <si>
    <t>32X001100100382L</t>
  </si>
  <si>
    <t>ATC = 400 MW</t>
  </si>
  <si>
    <t>RITAM4TB</t>
  </si>
  <si>
    <t>ATC = 450  MW</t>
  </si>
  <si>
    <t>ATC = 400  MW</t>
  </si>
  <si>
    <t>ATC = 200 MW</t>
  </si>
  <si>
    <t>Available transfer capacity on the tie-lines of the Romanian Power System with its neighbouring Systems</t>
  </si>
  <si>
    <t>Total [Euro]</t>
  </si>
  <si>
    <t>TOTAL[EURO]</t>
  </si>
  <si>
    <t>EXPORT (RO-UA)</t>
  </si>
  <si>
    <t>IMPORT (BG-RO)</t>
  </si>
  <si>
    <t>EXPORT (RO-BG)</t>
  </si>
  <si>
    <t>IMPORT (UA-RO)</t>
  </si>
  <si>
    <t>Unit Price [Euro/MWh]</t>
  </si>
  <si>
    <t>01.10.2017</t>
  </si>
  <si>
    <t>02-05.10.2017</t>
  </si>
  <si>
    <t>06.10.2017</t>
  </si>
  <si>
    <t>07-08.10.2017</t>
  </si>
  <si>
    <t>09-13.09.2017</t>
  </si>
  <si>
    <t>16-19.10.2017</t>
  </si>
  <si>
    <t>14-15.10.2017</t>
  </si>
  <si>
    <t>20.10.2017</t>
  </si>
  <si>
    <t>09-13.10.2017</t>
  </si>
  <si>
    <t>21-22.10.2017</t>
  </si>
  <si>
    <t>23-27.10.3017</t>
  </si>
  <si>
    <t>28-29.10.2017</t>
  </si>
  <si>
    <t>30-31.10.2017</t>
  </si>
  <si>
    <t>01-31.10.2017</t>
  </si>
  <si>
    <t>02-19.10.2017</t>
  </si>
  <si>
    <t>20-29.09.2017</t>
  </si>
  <si>
    <t>02-15.10.2017</t>
  </si>
  <si>
    <t>23-27.10.2017</t>
  </si>
  <si>
    <t>02-08.09.2017</t>
  </si>
  <si>
    <t>14-19.10.2017</t>
  </si>
  <si>
    <t>28-31.10.2017</t>
  </si>
  <si>
    <t>02-31.10.2017</t>
  </si>
  <si>
    <t>October 2017</t>
  </si>
  <si>
    <t xml:space="preserve">NOTE: The deadline for transferring capacities for the month of OCTOBER 2017 is: 25.09.2017,  12:00 (RO).
The transfers are to be operated by the participants in the DAMAS platform and the corresponding annex for the transfer is to be sent  by email to: contracte.alocare@transelectrica.ro </t>
  </si>
  <si>
    <t>CROSS BORDER CAPACITY ALLOCATION AUCTION RESULTS for the period of:
01 OCTOBER 2017</t>
  </si>
  <si>
    <t>CROSS BORDER CAPACITY ALLOCATION AUCTION RESULTS for the period of:
02-05 OCTOBER 2017</t>
  </si>
  <si>
    <t>CROSS BORDER CAPACITY ALLOCATION AUCTION RESULTS for the period of:
06 OCTOBER 2017</t>
  </si>
  <si>
    <t>CROSS BORDER CAPACITY ALLOCATION AUCTION RESULTS for the period of:
7-8 OCTOBER 2017</t>
  </si>
  <si>
    <t>CROSS BORDER CAPACITY ALLOCATION AUCTION RESULTS for the period of:
9-13 OCTOBER 2017</t>
  </si>
  <si>
    <t>CROSS BORDER CAPACITY ALLOCATION AUCTION RESULTS for the period of:
14-15 OCTOBER 2017</t>
  </si>
  <si>
    <t>CROSS BORDER CAPACITY ALLOCATION AUCTION RESULTS for the period of:
16-19 OCTOBER 2017</t>
  </si>
  <si>
    <t>CROSS BORDER CAPACITY ALLOCATION AUCTION RESULTS for the period of:
20 OCTOBER 2017</t>
  </si>
  <si>
    <t>CROSS BORDER CAPACITY ALLOCATION AUCTION RESULTS for the period of:
21-22 OCTOBER 2017</t>
  </si>
  <si>
    <t>CROSS BORDER CAPACITY ALLOCATION AUCTION RESULTS for the period of:
23-27 OCTOBER 2017</t>
  </si>
  <si>
    <t>CROSS BORDER CAPACITY ALLOCATION AUCTION RESULTS for the period of:
28-29 OCTOBER 2017</t>
  </si>
  <si>
    <t>CROSS BORDER CAPACITY ALLOCATION AUCTION RESULTS for the period of:
30-31 OCTOBER 2017</t>
  </si>
  <si>
    <t>ATC = 50  MW</t>
  </si>
  <si>
    <t>ATC = 200  MW</t>
  </si>
  <si>
    <t>ATC = 150  MW</t>
  </si>
  <si>
    <t>ATC = 550 MW</t>
  </si>
  <si>
    <t>ATC = 650 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</si>
</sst>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10"/>
      <name val="Arial"/>
      <family val="2"/>
    </font>
    <font>
      <b/>
      <i/>
      <sz val="11"/>
      <color indexed="1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4"/>
      <name val="Arial"/>
      <family val="2"/>
      <charset val="238"/>
    </font>
    <font>
      <sz val="1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238"/>
    </font>
    <font>
      <b/>
      <sz val="18"/>
      <name val="Arial"/>
      <family val="2"/>
    </font>
    <font>
      <sz val="12"/>
      <color indexed="10"/>
      <name val="Arial"/>
      <family val="2"/>
    </font>
    <font>
      <b/>
      <sz val="12"/>
      <name val="Arial"/>
      <family val="2"/>
      <charset val="238"/>
    </font>
    <font>
      <b/>
      <i/>
      <sz val="12"/>
      <color indexed="12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i/>
      <sz val="12"/>
      <color indexed="10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0"/>
      <color indexed="10"/>
      <name val="Arial"/>
      <family val="2"/>
    </font>
    <font>
      <b/>
      <sz val="14"/>
      <color indexed="10"/>
      <name val="Arial"/>
      <family val="2"/>
    </font>
    <font>
      <sz val="10"/>
      <color indexed="10"/>
      <name val="Arial"/>
      <family val="2"/>
    </font>
    <font>
      <b/>
      <sz val="16"/>
      <color indexed="10"/>
      <name val="Arial"/>
      <family val="2"/>
    </font>
    <font>
      <sz val="11"/>
      <name val="Arial"/>
      <family val="2"/>
      <charset val="238"/>
    </font>
    <font>
      <sz val="8"/>
      <name val="Arial"/>
    </font>
    <font>
      <sz val="11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97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9" fillId="3" borderId="0" applyNumberFormat="0" applyBorder="0" applyAlignment="0" applyProtection="0"/>
    <xf numFmtId="0" fontId="7" fillId="7" borderId="1" applyNumberFormat="0" applyAlignment="0" applyProtection="0"/>
    <xf numFmtId="0" fontId="21" fillId="20" borderId="1" applyNumberFormat="0" applyAlignment="0" applyProtection="0"/>
    <xf numFmtId="0" fontId="12" fillId="21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21" borderId="2" applyNumberFormat="0" applyAlignment="0" applyProtection="0"/>
    <xf numFmtId="0" fontId="1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7" fillId="7" borderId="1" applyNumberFormat="0" applyAlignment="0" applyProtection="0"/>
    <xf numFmtId="0" fontId="2" fillId="22" borderId="7" applyNumberFormat="0" applyFont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5" fillId="4" borderId="0" applyNumberFormat="0" applyBorder="0" applyAlignment="0" applyProtection="0"/>
    <xf numFmtId="0" fontId="16" fillId="20" borderId="8" applyNumberFormat="0" applyAlignment="0" applyProtection="0"/>
    <xf numFmtId="0" fontId="14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7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30" fillId="0" borderId="0"/>
    <xf numFmtId="0" fontId="59" fillId="0" borderId="0"/>
    <xf numFmtId="0" fontId="31" fillId="0" borderId="0"/>
    <xf numFmtId="0" fontId="29" fillId="0" borderId="0"/>
    <xf numFmtId="0" fontId="2" fillId="22" borderId="7" applyNumberFormat="0" applyFont="0" applyAlignment="0" applyProtection="0"/>
    <xf numFmtId="0" fontId="18" fillId="0" borderId="9" applyNumberFormat="0" applyFill="0" applyAlignment="0" applyProtection="0"/>
    <xf numFmtId="0" fontId="16" fillId="20" borderId="8" applyNumberFormat="0" applyAlignment="0" applyProtection="0"/>
    <xf numFmtId="0" fontId="19" fillId="3" borderId="0" applyNumberFormat="0" applyBorder="0" applyAlignment="0" applyProtection="0"/>
    <xf numFmtId="0" fontId="20" fillId="23" borderId="0" applyNumberFormat="0" applyBorder="0" applyAlignment="0" applyProtection="0"/>
    <xf numFmtId="0" fontId="21" fillId="20" borderId="1" applyNumberFormat="0" applyAlignment="0" applyProtection="0"/>
    <xf numFmtId="0" fontId="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34">
    <xf numFmtId="0" fontId="0" fillId="0" borderId="0" xfId="0"/>
    <xf numFmtId="0" fontId="4" fillId="0" borderId="0" xfId="0" applyFont="1" applyFill="1"/>
    <xf numFmtId="0" fontId="24" fillId="0" borderId="0" xfId="0" applyFont="1" applyFill="1"/>
    <xf numFmtId="0" fontId="26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/>
    <xf numFmtId="0" fontId="2" fillId="24" borderId="10" xfId="87" applyFont="1" applyFill="1" applyBorder="1" applyAlignment="1">
      <alignment horizontal="center" vertical="center" wrapText="1"/>
    </xf>
    <xf numFmtId="0" fontId="2" fillId="24" borderId="10" xfId="87" applyNumberFormat="1" applyFont="1" applyFill="1" applyBorder="1" applyAlignment="1">
      <alignment horizontal="center" vertical="center" wrapText="1"/>
    </xf>
    <xf numFmtId="0" fontId="2" fillId="24" borderId="11" xfId="87" applyFont="1" applyFill="1" applyBorder="1" applyAlignment="1">
      <alignment horizontal="center" vertical="center" wrapText="1"/>
    </xf>
    <xf numFmtId="0" fontId="2" fillId="24" borderId="11" xfId="87" applyNumberFormat="1" applyFont="1" applyFill="1" applyBorder="1" applyAlignment="1">
      <alignment horizontal="center" vertical="center" wrapText="1"/>
    </xf>
    <xf numFmtId="0" fontId="2" fillId="24" borderId="12" xfId="87" applyFont="1" applyFill="1" applyBorder="1" applyAlignment="1">
      <alignment horizontal="center" vertical="center" wrapText="1"/>
    </xf>
    <xf numFmtId="0" fontId="2" fillId="24" borderId="12" xfId="87" applyNumberFormat="1" applyFont="1" applyFill="1" applyBorder="1" applyAlignment="1">
      <alignment horizontal="center" vertical="center" wrapText="1"/>
    </xf>
    <xf numFmtId="0" fontId="2" fillId="25" borderId="11" xfId="87" applyFont="1" applyFill="1" applyBorder="1" applyAlignment="1">
      <alignment horizontal="center" vertical="center" wrapText="1"/>
    </xf>
    <xf numFmtId="0" fontId="26" fillId="0" borderId="10" xfId="74" applyFont="1" applyFill="1" applyBorder="1" applyAlignment="1">
      <alignment horizontal="center" vertical="center" wrapText="1"/>
    </xf>
    <xf numFmtId="0" fontId="3" fillId="25" borderId="13" xfId="87" applyFont="1" applyFill="1" applyBorder="1" applyAlignment="1">
      <alignment horizontal="center" vertical="center" wrapText="1"/>
    </xf>
    <xf numFmtId="0" fontId="2" fillId="25" borderId="14" xfId="87" applyNumberFormat="1" applyFont="1" applyFill="1" applyBorder="1" applyAlignment="1">
      <alignment horizontal="center" vertical="center" wrapText="1"/>
    </xf>
    <xf numFmtId="0" fontId="2" fillId="25" borderId="10" xfId="87" applyFont="1" applyFill="1" applyBorder="1" applyAlignment="1">
      <alignment horizontal="center" vertical="center" wrapText="1"/>
    </xf>
    <xf numFmtId="0" fontId="26" fillId="0" borderId="10" xfId="74" applyFont="1" applyFill="1" applyBorder="1" applyAlignment="1">
      <alignment horizontal="center" vertical="center"/>
    </xf>
    <xf numFmtId="0" fontId="26" fillId="0" borderId="10" xfId="74" applyNumberFormat="1" applyFont="1" applyFill="1" applyBorder="1" applyAlignment="1" applyProtection="1">
      <alignment horizontal="center" vertical="center"/>
      <protection locked="0"/>
    </xf>
    <xf numFmtId="0" fontId="26" fillId="0" borderId="10" xfId="74" applyFont="1" applyFill="1" applyBorder="1" applyAlignment="1">
      <alignment horizontal="center"/>
    </xf>
    <xf numFmtId="14" fontId="3" fillId="24" borderId="11" xfId="0" applyNumberFormat="1" applyFont="1" applyFill="1" applyBorder="1" applyAlignment="1">
      <alignment horizontal="center" vertical="center" wrapText="1"/>
    </xf>
    <xf numFmtId="14" fontId="3" fillId="24" borderId="12" xfId="0" applyNumberFormat="1" applyFont="1" applyFill="1" applyBorder="1" applyAlignment="1">
      <alignment horizontal="center" vertical="center" wrapText="1"/>
    </xf>
    <xf numFmtId="14" fontId="3" fillId="24" borderId="10" xfId="0" quotePrefix="1" applyNumberFormat="1" applyFont="1" applyFill="1" applyBorder="1" applyAlignment="1">
      <alignment horizontal="center" vertical="center" wrapText="1"/>
    </xf>
    <xf numFmtId="0" fontId="3" fillId="25" borderId="14" xfId="0" applyFont="1" applyFill="1" applyBorder="1" applyAlignment="1">
      <alignment horizontal="center" vertical="center" wrapText="1"/>
    </xf>
    <xf numFmtId="14" fontId="3" fillId="25" borderId="10" xfId="0" applyNumberFormat="1" applyFont="1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3" fillId="26" borderId="0" xfId="74" applyFont="1" applyFill="1" applyAlignment="1">
      <alignment horizontal="center" vertical="center"/>
    </xf>
    <xf numFmtId="0" fontId="27" fillId="0" borderId="0" xfId="74" applyFill="1"/>
    <xf numFmtId="0" fontId="26" fillId="0" borderId="10" xfId="75" applyNumberFormat="1" applyFont="1" applyFill="1" applyBorder="1" applyAlignment="1" applyProtection="1">
      <alignment horizontal="center" vertical="center" wrapText="1"/>
      <protection locked="0"/>
    </xf>
    <xf numFmtId="0" fontId="26" fillId="0" borderId="10" xfId="75" applyFont="1" applyFill="1" applyBorder="1" applyAlignment="1">
      <alignment horizontal="center" vertical="center"/>
    </xf>
    <xf numFmtId="0" fontId="26" fillId="0" borderId="10" xfId="74" applyNumberFormat="1" applyFont="1" applyFill="1" applyBorder="1" applyAlignment="1" applyProtection="1">
      <alignment horizontal="center"/>
      <protection locked="0"/>
    </xf>
    <xf numFmtId="0" fontId="26" fillId="0" borderId="10" xfId="75" applyFont="1" applyFill="1" applyBorder="1" applyAlignment="1">
      <alignment horizontal="center" vertical="center" wrapText="1"/>
    </xf>
    <xf numFmtId="0" fontId="26" fillId="0" borderId="10" xfId="74" applyFont="1" applyFill="1" applyBorder="1" applyAlignment="1">
      <alignment horizontal="center" wrapText="1"/>
    </xf>
    <xf numFmtId="0" fontId="26" fillId="0" borderId="10" xfId="76" applyFont="1" applyFill="1" applyBorder="1" applyAlignment="1">
      <alignment horizontal="center" vertical="center" wrapText="1"/>
    </xf>
    <xf numFmtId="0" fontId="26" fillId="27" borderId="10" xfId="76" applyFont="1" applyFill="1" applyBorder="1" applyAlignment="1">
      <alignment horizontal="center" vertical="center" wrapText="1"/>
    </xf>
    <xf numFmtId="0" fontId="23" fillId="0" borderId="0" xfId="0" applyFont="1" applyFill="1" applyBorder="1"/>
    <xf numFmtId="0" fontId="24" fillId="0" borderId="0" xfId="0" applyFont="1" applyFill="1" applyBorder="1"/>
    <xf numFmtId="0" fontId="34" fillId="0" borderId="0" xfId="0" applyFont="1" applyFill="1"/>
    <xf numFmtId="0" fontId="23" fillId="0" borderId="0" xfId="0" applyFont="1" applyFill="1" applyBorder="1" applyAlignment="1">
      <alignment horizontal="center"/>
    </xf>
    <xf numFmtId="0" fontId="23" fillId="0" borderId="15" xfId="0" applyFont="1" applyFill="1" applyBorder="1" applyAlignment="1">
      <alignment horizontal="center"/>
    </xf>
    <xf numFmtId="0" fontId="24" fillId="27" borderId="0" xfId="0" applyFont="1" applyFill="1"/>
    <xf numFmtId="0" fontId="37" fillId="27" borderId="0" xfId="0" applyFont="1" applyFill="1"/>
    <xf numFmtId="0" fontId="24" fillId="0" borderId="0" xfId="0" applyFont="1" applyAlignment="1">
      <alignment horizontal="center" vertical="center" wrapText="1"/>
    </xf>
    <xf numFmtId="0" fontId="24" fillId="0" borderId="18" xfId="0" applyFont="1" applyFill="1" applyBorder="1"/>
    <xf numFmtId="0" fontId="1" fillId="28" borderId="14" xfId="87" applyFont="1" applyFill="1" applyBorder="1" applyAlignment="1">
      <alignment horizontal="center" vertical="center" wrapText="1"/>
    </xf>
    <xf numFmtId="0" fontId="3" fillId="24" borderId="19" xfId="87" applyFont="1" applyFill="1" applyBorder="1" applyAlignment="1">
      <alignment horizontal="center" vertical="center" wrapText="1"/>
    </xf>
    <xf numFmtId="0" fontId="2" fillId="0" borderId="0" xfId="0" applyFont="1"/>
    <xf numFmtId="0" fontId="39" fillId="0" borderId="0" xfId="0" applyFont="1"/>
    <xf numFmtId="0" fontId="1" fillId="29" borderId="20" xfId="81" applyFont="1" applyFill="1" applyBorder="1" applyAlignment="1">
      <alignment horizontal="center" vertical="center" wrapText="1"/>
    </xf>
    <xf numFmtId="0" fontId="1" fillId="30" borderId="21" xfId="81" applyFont="1" applyFill="1" applyBorder="1" applyAlignment="1">
      <alignment horizontal="center" vertical="center" wrapText="1"/>
    </xf>
    <xf numFmtId="0" fontId="1" fillId="31" borderId="21" xfId="8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17" fontId="3" fillId="24" borderId="22" xfId="0" applyNumberFormat="1" applyFont="1" applyFill="1" applyBorder="1" applyAlignment="1">
      <alignment horizontal="center" vertical="center" wrapText="1"/>
    </xf>
    <xf numFmtId="0" fontId="2" fillId="24" borderId="22" xfId="87" applyFont="1" applyFill="1" applyBorder="1" applyAlignment="1">
      <alignment horizontal="center" vertical="center" wrapText="1"/>
    </xf>
    <xf numFmtId="0" fontId="39" fillId="29" borderId="10" xfId="0" applyFont="1" applyFill="1" applyBorder="1" applyAlignment="1">
      <alignment horizontal="center" vertical="center"/>
    </xf>
    <xf numFmtId="0" fontId="39" fillId="30" borderId="10" xfId="0" applyFont="1" applyFill="1" applyBorder="1" applyAlignment="1">
      <alignment horizontal="center" vertical="center"/>
    </xf>
    <xf numFmtId="0" fontId="39" fillId="31" borderId="23" xfId="0" applyFont="1" applyFill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4" fontId="41" fillId="0" borderId="10" xfId="0" applyNumberFormat="1" applyFont="1" applyBorder="1" applyAlignment="1">
      <alignment horizontal="center" vertical="center"/>
    </xf>
    <xf numFmtId="14" fontId="3" fillId="24" borderId="10" xfId="0" applyNumberFormat="1" applyFont="1" applyFill="1" applyBorder="1" applyAlignment="1">
      <alignment horizontal="center" vertical="center" wrapText="1"/>
    </xf>
    <xf numFmtId="0" fontId="41" fillId="0" borderId="0" xfId="0" applyFont="1"/>
    <xf numFmtId="0" fontId="3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4" fontId="44" fillId="0" borderId="0" xfId="0" applyNumberFormat="1" applyFont="1"/>
    <xf numFmtId="0" fontId="22" fillId="0" borderId="24" xfId="0" applyFont="1" applyFill="1" applyBorder="1" applyAlignment="1">
      <alignment horizontal="center" vertical="center" wrapText="1"/>
    </xf>
    <xf numFmtId="4" fontId="25" fillId="0" borderId="25" xfId="0" applyNumberFormat="1" applyFont="1" applyFill="1" applyBorder="1" applyAlignment="1">
      <alignment horizontal="center" wrapText="1"/>
    </xf>
    <xf numFmtId="4" fontId="25" fillId="0" borderId="24" xfId="0" applyNumberFormat="1" applyFont="1" applyFill="1" applyBorder="1" applyAlignment="1">
      <alignment horizontal="center" wrapText="1"/>
    </xf>
    <xf numFmtId="0" fontId="46" fillId="0" borderId="0" xfId="0" applyFont="1" applyFill="1"/>
    <xf numFmtId="0" fontId="46" fillId="0" borderId="0" xfId="0" applyFont="1" applyFill="1" applyBorder="1"/>
    <xf numFmtId="0" fontId="3" fillId="26" borderId="19" xfId="0" applyFont="1" applyFill="1" applyBorder="1" applyAlignment="1">
      <alignment horizontal="center" vertical="center" wrapText="1"/>
    </xf>
    <xf numFmtId="0" fontId="47" fillId="31" borderId="19" xfId="0" applyFont="1" applyFill="1" applyBorder="1" applyAlignment="1">
      <alignment horizontal="center" vertical="center" wrapText="1"/>
    </xf>
    <xf numFmtId="0" fontId="47" fillId="31" borderId="22" xfId="0" applyFont="1" applyFill="1" applyBorder="1" applyAlignment="1">
      <alignment horizontal="center" vertical="center" wrapText="1"/>
    </xf>
    <xf numFmtId="0" fontId="47" fillId="0" borderId="0" xfId="0" applyFont="1" applyFill="1" applyBorder="1"/>
    <xf numFmtId="0" fontId="47" fillId="0" borderId="0" xfId="0" applyFont="1" applyFill="1"/>
    <xf numFmtId="0" fontId="47" fillId="26" borderId="19" xfId="0" applyFont="1" applyFill="1" applyBorder="1" applyAlignment="1">
      <alignment horizontal="center" vertical="center" wrapText="1"/>
    </xf>
    <xf numFmtId="0" fontId="47" fillId="26" borderId="22" xfId="0" applyFont="1" applyFill="1" applyBorder="1" applyAlignment="1">
      <alignment horizontal="center" vertical="center" wrapText="1"/>
    </xf>
    <xf numFmtId="0" fontId="47" fillId="24" borderId="19" xfId="0" applyFont="1" applyFill="1" applyBorder="1" applyAlignment="1">
      <alignment horizontal="center" vertical="center" wrapText="1"/>
    </xf>
    <xf numFmtId="0" fontId="47" fillId="32" borderId="19" xfId="0" applyFont="1" applyFill="1" applyBorder="1" applyAlignment="1">
      <alignment horizontal="center" vertical="center" wrapText="1"/>
    </xf>
    <xf numFmtId="0" fontId="47" fillId="32" borderId="22" xfId="0" applyFont="1" applyFill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48" fillId="0" borderId="27" xfId="0" applyFont="1" applyBorder="1" applyAlignment="1">
      <alignment horizontal="center" vertical="center" wrapText="1"/>
    </xf>
    <xf numFmtId="0" fontId="49" fillId="0" borderId="0" xfId="0" applyFont="1" applyFill="1"/>
    <xf numFmtId="0" fontId="50" fillId="0" borderId="28" xfId="0" applyFont="1" applyFill="1" applyBorder="1" applyAlignment="1">
      <alignment horizontal="center" vertical="center" wrapText="1"/>
    </xf>
    <xf numFmtId="0" fontId="50" fillId="0" borderId="29" xfId="0" applyFont="1" applyBorder="1" applyAlignment="1">
      <alignment horizontal="center" vertical="center" wrapText="1"/>
    </xf>
    <xf numFmtId="0" fontId="50" fillId="0" borderId="29" xfId="0" applyFont="1" applyFill="1" applyBorder="1" applyAlignment="1">
      <alignment horizontal="center" vertical="center" wrapText="1"/>
    </xf>
    <xf numFmtId="0" fontId="50" fillId="0" borderId="30" xfId="0" applyFont="1" applyFill="1" applyBorder="1" applyAlignment="1">
      <alignment horizontal="center" vertical="center" wrapText="1"/>
    </xf>
    <xf numFmtId="0" fontId="50" fillId="0" borderId="0" xfId="0" applyFont="1" applyFill="1"/>
    <xf numFmtId="0" fontId="51" fillId="0" borderId="31" xfId="0" applyFont="1" applyFill="1" applyBorder="1" applyAlignment="1">
      <alignment horizontal="center" vertical="center" wrapText="1"/>
    </xf>
    <xf numFmtId="4" fontId="52" fillId="0" borderId="24" xfId="0" applyNumberFormat="1" applyFont="1" applyFill="1" applyBorder="1" applyAlignment="1">
      <alignment horizontal="center" wrapText="1"/>
    </xf>
    <xf numFmtId="4" fontId="52" fillId="0" borderId="26" xfId="0" applyNumberFormat="1" applyFont="1" applyFill="1" applyBorder="1" applyAlignment="1">
      <alignment horizontal="center" wrapText="1"/>
    </xf>
    <xf numFmtId="0" fontId="52" fillId="0" borderId="0" xfId="0" applyFont="1" applyFill="1" applyBorder="1"/>
    <xf numFmtId="0" fontId="52" fillId="0" borderId="0" xfId="0" applyFont="1" applyFill="1"/>
    <xf numFmtId="0" fontId="1" fillId="0" borderId="0" xfId="74" applyFont="1" applyFill="1" applyAlignment="1">
      <alignment horizontal="center"/>
    </xf>
    <xf numFmtId="0" fontId="1" fillId="26" borderId="10" xfId="0" applyFont="1" applyFill="1" applyBorder="1" applyAlignment="1">
      <alignment horizontal="center"/>
    </xf>
    <xf numFmtId="0" fontId="1" fillId="0" borderId="10" xfId="74" applyFont="1" applyFill="1" applyBorder="1" applyAlignment="1">
      <alignment horizontal="center"/>
    </xf>
    <xf numFmtId="0" fontId="23" fillId="27" borderId="0" xfId="0" applyFont="1" applyFill="1" applyBorder="1" applyAlignment="1">
      <alignment horizontal="center"/>
    </xf>
    <xf numFmtId="1" fontId="24" fillId="0" borderId="0" xfId="0" applyNumberFormat="1" applyFont="1" applyFill="1" applyAlignment="1">
      <alignment vertical="center"/>
    </xf>
    <xf numFmtId="49" fontId="24" fillId="0" borderId="0" xfId="0" applyNumberFormat="1" applyFont="1" applyFill="1" applyAlignment="1">
      <alignment vertical="center"/>
    </xf>
    <xf numFmtId="0" fontId="53" fillId="28" borderId="32" xfId="87" applyFont="1" applyFill="1" applyBorder="1" applyAlignment="1">
      <alignment horizontal="center" vertical="center" wrapText="1"/>
    </xf>
    <xf numFmtId="0" fontId="54" fillId="24" borderId="21" xfId="87" applyFont="1" applyFill="1" applyBorder="1" applyAlignment="1">
      <alignment horizontal="center" vertical="center" wrapText="1"/>
    </xf>
    <xf numFmtId="0" fontId="54" fillId="24" borderId="33" xfId="87" applyFont="1" applyFill="1" applyBorder="1" applyAlignment="1">
      <alignment horizontal="center" vertical="center" wrapText="1"/>
    </xf>
    <xf numFmtId="0" fontId="54" fillId="24" borderId="23" xfId="87" applyFont="1" applyFill="1" applyBorder="1" applyAlignment="1">
      <alignment horizontal="center" vertical="center" wrapText="1"/>
    </xf>
    <xf numFmtId="0" fontId="54" fillId="24" borderId="34" xfId="87" applyFont="1" applyFill="1" applyBorder="1" applyAlignment="1">
      <alignment horizontal="center" vertical="center" wrapText="1"/>
    </xf>
    <xf numFmtId="0" fontId="54" fillId="25" borderId="35" xfId="87" applyFont="1" applyFill="1" applyBorder="1" applyAlignment="1">
      <alignment horizontal="center" vertical="center" wrapText="1"/>
    </xf>
    <xf numFmtId="0" fontId="54" fillId="25" borderId="33" xfId="87" applyFont="1" applyFill="1" applyBorder="1" applyAlignment="1">
      <alignment horizontal="center" vertical="center" wrapText="1"/>
    </xf>
    <xf numFmtId="0" fontId="54" fillId="25" borderId="23" xfId="87" applyFont="1" applyFill="1" applyBorder="1" applyAlignment="1">
      <alignment horizontal="center" vertical="center" wrapText="1"/>
    </xf>
    <xf numFmtId="0" fontId="55" fillId="0" borderId="0" xfId="0" applyFont="1"/>
    <xf numFmtId="0" fontId="56" fillId="0" borderId="0" xfId="0" applyFont="1"/>
    <xf numFmtId="0" fontId="54" fillId="0" borderId="0" xfId="0" applyFont="1"/>
    <xf numFmtId="14" fontId="3" fillId="25" borderId="36" xfId="0" applyNumberFormat="1" applyFont="1" applyFill="1" applyBorder="1" applyAlignment="1">
      <alignment horizontal="center" vertical="center" wrapText="1"/>
    </xf>
    <xf numFmtId="14" fontId="3" fillId="25" borderId="37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7" fillId="34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34" fillId="35" borderId="0" xfId="0" applyFont="1" applyFill="1"/>
    <xf numFmtId="0" fontId="22" fillId="0" borderId="39" xfId="0" applyFont="1" applyFill="1" applyBorder="1" applyAlignment="1">
      <alignment horizontal="center" vertical="center" wrapText="1"/>
    </xf>
    <xf numFmtId="14" fontId="3" fillId="25" borderId="11" xfId="0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47" fillId="33" borderId="10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38" xfId="0" applyFont="1" applyFill="1" applyBorder="1" applyAlignment="1">
      <alignment horizontal="center" vertical="center" wrapText="1"/>
    </xf>
    <xf numFmtId="0" fontId="3" fillId="26" borderId="22" xfId="0" applyFont="1" applyFill="1" applyBorder="1" applyAlignment="1">
      <alignment horizontal="center" vertical="center" wrapText="1"/>
    </xf>
    <xf numFmtId="0" fontId="47" fillId="24" borderId="22" xfId="0" applyFont="1" applyFill="1" applyBorder="1" applyAlignment="1">
      <alignment horizontal="center" vertical="center" wrapText="1"/>
    </xf>
    <xf numFmtId="0" fontId="57" fillId="36" borderId="10" xfId="0" applyFont="1" applyFill="1" applyBorder="1" applyAlignment="1">
      <alignment horizontal="center" vertical="center" wrapText="1"/>
    </xf>
    <xf numFmtId="0" fontId="23" fillId="37" borderId="15" xfId="0" applyFont="1" applyFill="1" applyBorder="1" applyAlignment="1">
      <alignment horizontal="center"/>
    </xf>
    <xf numFmtId="0" fontId="0" fillId="37" borderId="10" xfId="0" applyFill="1" applyBorder="1" applyAlignment="1">
      <alignment horizontal="center" vertical="center" wrapText="1"/>
    </xf>
    <xf numFmtId="0" fontId="23" fillId="37" borderId="0" xfId="0" applyFont="1" applyFill="1" applyBorder="1" applyAlignment="1">
      <alignment horizontal="center"/>
    </xf>
    <xf numFmtId="0" fontId="0" fillId="36" borderId="10" xfId="0" applyFill="1" applyBorder="1" applyAlignment="1">
      <alignment horizontal="center" vertical="center" wrapText="1"/>
    </xf>
    <xf numFmtId="0" fontId="23" fillId="36" borderId="15" xfId="0" applyFont="1" applyFill="1" applyBorder="1" applyAlignment="1">
      <alignment horizontal="center"/>
    </xf>
    <xf numFmtId="0" fontId="57" fillId="36" borderId="15" xfId="0" applyFont="1" applyFill="1" applyBorder="1" applyAlignment="1">
      <alignment horizontal="center"/>
    </xf>
    <xf numFmtId="0" fontId="0" fillId="37" borderId="16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7" fillId="36" borderId="16" xfId="0" applyFont="1" applyFill="1" applyBorder="1" applyAlignment="1">
      <alignment horizontal="center" vertical="center" wrapText="1"/>
    </xf>
    <xf numFmtId="0" fontId="47" fillId="32" borderId="40" xfId="0" applyFont="1" applyFill="1" applyBorder="1" applyAlignment="1">
      <alignment horizontal="center" vertical="center" wrapText="1"/>
    </xf>
    <xf numFmtId="0" fontId="47" fillId="32" borderId="17" xfId="0" applyFont="1" applyFill="1" applyBorder="1" applyAlignment="1">
      <alignment horizontal="center" vertical="center" wrapText="1"/>
    </xf>
    <xf numFmtId="0" fontId="24" fillId="36" borderId="0" xfId="0" applyFont="1" applyFill="1" applyBorder="1" applyAlignment="1">
      <alignment horizontal="center"/>
    </xf>
    <xf numFmtId="0" fontId="24" fillId="36" borderId="10" xfId="0" applyFont="1" applyFill="1" applyBorder="1" applyAlignment="1">
      <alignment horizontal="center"/>
    </xf>
    <xf numFmtId="0" fontId="27" fillId="36" borderId="10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37" borderId="56" xfId="0" applyFill="1" applyBorder="1" applyAlignment="1">
      <alignment horizontal="center" vertical="center" wrapText="1"/>
    </xf>
    <xf numFmtId="4" fontId="23" fillId="0" borderId="27" xfId="0" applyNumberFormat="1" applyFont="1" applyFill="1" applyBorder="1" applyAlignment="1">
      <alignment wrapText="1"/>
    </xf>
    <xf numFmtId="4" fontId="23" fillId="0" borderId="24" xfId="0" applyNumberFormat="1" applyFont="1" applyFill="1" applyBorder="1" applyAlignment="1">
      <alignment wrapText="1"/>
    </xf>
    <xf numFmtId="4" fontId="23" fillId="37" borderId="24" xfId="0" applyNumberFormat="1" applyFont="1" applyFill="1" applyBorder="1" applyAlignment="1">
      <alignment wrapText="1"/>
    </xf>
    <xf numFmtId="0" fontId="0" fillId="36" borderId="56" xfId="0" applyFill="1" applyBorder="1" applyAlignment="1">
      <alignment horizontal="center" vertical="center" wrapText="1"/>
    </xf>
    <xf numFmtId="4" fontId="25" fillId="0" borderId="57" xfId="0" applyNumberFormat="1" applyFont="1" applyFill="1" applyBorder="1" applyAlignment="1">
      <alignment horizontal="center" wrapText="1"/>
    </xf>
    <xf numFmtId="0" fontId="57" fillId="34" borderId="56" xfId="0" applyFont="1" applyFill="1" applyBorder="1" applyAlignment="1">
      <alignment horizontal="center" vertical="center" wrapText="1"/>
    </xf>
    <xf numFmtId="0" fontId="47" fillId="33" borderId="56" xfId="0" applyFont="1" applyFill="1" applyBorder="1" applyAlignment="1">
      <alignment horizontal="center" vertical="center" wrapText="1"/>
    </xf>
    <xf numFmtId="0" fontId="35" fillId="27" borderId="60" xfId="0" applyFont="1" applyFill="1" applyBorder="1" applyAlignment="1">
      <alignment horizontal="center" vertical="center" wrapText="1"/>
    </xf>
    <xf numFmtId="0" fontId="35" fillId="27" borderId="61" xfId="0" applyFont="1" applyFill="1" applyBorder="1" applyAlignment="1">
      <alignment horizontal="center" vertical="center" wrapText="1"/>
    </xf>
    <xf numFmtId="0" fontId="0" fillId="37" borderId="48" xfId="0" applyFill="1" applyBorder="1" applyAlignment="1">
      <alignment horizontal="center" vertical="center" wrapText="1"/>
    </xf>
    <xf numFmtId="0" fontId="24" fillId="36" borderId="44" xfId="0" applyFont="1" applyFill="1" applyBorder="1" applyAlignment="1">
      <alignment horizontal="center"/>
    </xf>
    <xf numFmtId="0" fontId="57" fillId="36" borderId="56" xfId="0" applyFont="1" applyFill="1" applyBorder="1" applyAlignment="1">
      <alignment horizontal="center" vertical="center" wrapText="1"/>
    </xf>
    <xf numFmtId="0" fontId="24" fillId="36" borderId="56" xfId="0" applyFont="1" applyFill="1" applyBorder="1" applyAlignment="1">
      <alignment horizontal="center"/>
    </xf>
    <xf numFmtId="0" fontId="23" fillId="27" borderId="27" xfId="0" applyFont="1" applyFill="1" applyBorder="1" applyAlignment="1">
      <alignment vertical="center" wrapText="1"/>
    </xf>
    <xf numFmtId="0" fontId="23" fillId="27" borderId="24" xfId="0" applyFont="1" applyFill="1" applyBorder="1" applyAlignment="1">
      <alignment vertical="center" wrapText="1"/>
    </xf>
    <xf numFmtId="0" fontId="23" fillId="36" borderId="47" xfId="0" applyFont="1" applyFill="1" applyBorder="1" applyAlignment="1">
      <alignment horizontal="center"/>
    </xf>
    <xf numFmtId="0" fontId="0" fillId="0" borderId="48" xfId="0" applyBorder="1" applyAlignment="1">
      <alignment horizontal="center" vertical="center" wrapText="1"/>
    </xf>
    <xf numFmtId="0" fontId="57" fillId="36" borderId="47" xfId="0" applyFont="1" applyFill="1" applyBorder="1" applyAlignment="1">
      <alignment horizontal="center"/>
    </xf>
    <xf numFmtId="0" fontId="27" fillId="0" borderId="56" xfId="0" applyFont="1" applyBorder="1" applyAlignment="1">
      <alignment horizontal="center" vertical="center" wrapText="1"/>
    </xf>
    <xf numFmtId="0" fontId="27" fillId="36" borderId="56" xfId="0" applyFont="1" applyFill="1" applyBorder="1" applyAlignment="1">
      <alignment horizontal="center" vertical="center" wrapText="1"/>
    </xf>
    <xf numFmtId="0" fontId="57" fillId="36" borderId="48" xfId="0" applyFont="1" applyFill="1" applyBorder="1" applyAlignment="1">
      <alignment horizontal="center" vertical="center" wrapText="1"/>
    </xf>
    <xf numFmtId="0" fontId="36" fillId="27" borderId="61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47" fillId="24" borderId="22" xfId="0" applyFont="1" applyFill="1" applyBorder="1" applyAlignment="1">
      <alignment horizontal="center" vertical="center" wrapText="1"/>
    </xf>
    <xf numFmtId="0" fontId="23" fillId="27" borderId="57" xfId="0" applyFont="1" applyFill="1" applyBorder="1" applyAlignment="1">
      <alignment horizontal="center" vertical="center" wrapText="1"/>
    </xf>
    <xf numFmtId="0" fontId="35" fillId="27" borderId="58" xfId="0" applyFont="1" applyFill="1" applyBorder="1" applyAlignment="1">
      <alignment horizontal="center" vertical="center" wrapText="1"/>
    </xf>
    <xf numFmtId="0" fontId="35" fillId="27" borderId="59" xfId="0" applyFont="1" applyFill="1" applyBorder="1" applyAlignment="1">
      <alignment horizontal="center" vertical="center" wrapText="1"/>
    </xf>
    <xf numFmtId="0" fontId="22" fillId="0" borderId="56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47" fillId="33" borderId="10" xfId="0" applyFont="1" applyFill="1" applyBorder="1" applyAlignment="1">
      <alignment horizontal="center" vertical="center" wrapText="1"/>
    </xf>
    <xf numFmtId="0" fontId="47" fillId="33" borderId="57" xfId="0" applyFont="1" applyFill="1" applyBorder="1" applyAlignment="1">
      <alignment horizontal="center" vertical="center" wrapText="1"/>
    </xf>
    <xf numFmtId="0" fontId="22" fillId="0" borderId="44" xfId="0" applyFont="1" applyFill="1" applyBorder="1" applyAlignment="1">
      <alignment horizontal="center" vertical="center" wrapText="1"/>
    </xf>
    <xf numFmtId="0" fontId="22" fillId="0" borderId="38" xfId="0" applyFont="1" applyFill="1" applyBorder="1" applyAlignment="1">
      <alignment horizontal="center" vertical="center" wrapText="1"/>
    </xf>
    <xf numFmtId="0" fontId="3" fillId="26" borderId="22" xfId="0" applyFont="1" applyFill="1" applyBorder="1" applyAlignment="1">
      <alignment horizontal="center" vertical="center" wrapText="1"/>
    </xf>
    <xf numFmtId="0" fontId="3" fillId="26" borderId="45" xfId="0" applyFont="1" applyFill="1" applyBorder="1" applyAlignment="1">
      <alignment horizontal="center" vertical="center" wrapText="1"/>
    </xf>
    <xf numFmtId="0" fontId="23" fillId="0" borderId="57" xfId="0" applyFont="1" applyFill="1" applyBorder="1" applyAlignment="1">
      <alignment horizontal="center" wrapText="1"/>
    </xf>
    <xf numFmtId="0" fontId="51" fillId="0" borderId="43" xfId="0" applyFont="1" applyFill="1" applyBorder="1" applyAlignment="1">
      <alignment horizontal="center" vertical="center" wrapText="1"/>
    </xf>
    <xf numFmtId="0" fontId="51" fillId="0" borderId="42" xfId="0" applyFont="1" applyFill="1" applyBorder="1" applyAlignment="1">
      <alignment horizontal="center" vertical="center" wrapText="1"/>
    </xf>
    <xf numFmtId="0" fontId="47" fillId="31" borderId="21" xfId="0" applyFont="1" applyFill="1" applyBorder="1" applyAlignment="1">
      <alignment horizontal="center" vertical="center" wrapText="1"/>
    </xf>
    <xf numFmtId="0" fontId="47" fillId="31" borderId="41" xfId="0" applyFont="1" applyFill="1" applyBorder="1" applyAlignment="1">
      <alignment horizontal="center" vertical="center" wrapText="1"/>
    </xf>
    <xf numFmtId="0" fontId="47" fillId="32" borderId="39" xfId="0" applyFont="1" applyFill="1" applyBorder="1" applyAlignment="1">
      <alignment horizontal="center" vertical="center" wrapText="1"/>
    </xf>
    <xf numFmtId="0" fontId="47" fillId="32" borderId="25" xfId="0" applyFont="1" applyFill="1" applyBorder="1" applyAlignment="1">
      <alignment horizontal="center" vertical="center" wrapText="1"/>
    </xf>
    <xf numFmtId="0" fontId="47" fillId="26" borderId="21" xfId="0" applyFont="1" applyFill="1" applyBorder="1" applyAlignment="1">
      <alignment horizontal="center" vertical="center" wrapText="1"/>
    </xf>
    <xf numFmtId="0" fontId="47" fillId="26" borderId="41" xfId="0" applyFont="1" applyFill="1" applyBorder="1" applyAlignment="1">
      <alignment horizontal="center" vertical="center" wrapText="1"/>
    </xf>
    <xf numFmtId="4" fontId="23" fillId="0" borderId="57" xfId="0" applyNumberFormat="1" applyFont="1" applyFill="1" applyBorder="1" applyAlignment="1">
      <alignment horizontal="center" wrapText="1"/>
    </xf>
    <xf numFmtId="0" fontId="22" fillId="0" borderId="40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47" fillId="24" borderId="22" xfId="0" applyFont="1" applyFill="1" applyBorder="1" applyAlignment="1">
      <alignment horizontal="center" vertical="center" wrapText="1"/>
    </xf>
    <xf numFmtId="0" fontId="47" fillId="24" borderId="45" xfId="0" applyFont="1" applyFill="1" applyBorder="1" applyAlignment="1">
      <alignment horizontal="center" vertical="center" wrapText="1"/>
    </xf>
    <xf numFmtId="49" fontId="24" fillId="0" borderId="0" xfId="0" applyNumberFormat="1" applyFont="1" applyFill="1" applyBorder="1" applyAlignment="1">
      <alignment horizontal="center" vertical="center"/>
    </xf>
    <xf numFmtId="1" fontId="24" fillId="0" borderId="0" xfId="0" applyNumberFormat="1" applyFont="1" applyFill="1" applyBorder="1" applyAlignment="1">
      <alignment horizontal="center" vertical="center"/>
    </xf>
    <xf numFmtId="0" fontId="3" fillId="26" borderId="53" xfId="0" applyFont="1" applyFill="1" applyBorder="1" applyAlignment="1">
      <alignment horizontal="center" vertical="center" wrapText="1"/>
    </xf>
    <xf numFmtId="0" fontId="3" fillId="26" borderId="54" xfId="0" applyFont="1" applyFill="1" applyBorder="1" applyAlignment="1">
      <alignment horizontal="center" vertical="center" wrapText="1"/>
    </xf>
    <xf numFmtId="0" fontId="3" fillId="26" borderId="55" xfId="0" applyFont="1" applyFill="1" applyBorder="1" applyAlignment="1">
      <alignment horizontal="center" vertical="center" wrapText="1"/>
    </xf>
    <xf numFmtId="0" fontId="48" fillId="0" borderId="48" xfId="0" applyFont="1" applyFill="1" applyBorder="1" applyAlignment="1">
      <alignment horizontal="center" vertical="center" wrapText="1"/>
    </xf>
    <xf numFmtId="0" fontId="48" fillId="0" borderId="16" xfId="0" applyFont="1" applyFill="1" applyBorder="1" applyAlignment="1">
      <alignment horizontal="center" vertical="center" wrapText="1"/>
    </xf>
    <xf numFmtId="0" fontId="23" fillId="27" borderId="27" xfId="0" applyFont="1" applyFill="1" applyBorder="1" applyAlignment="1">
      <alignment horizontal="center" vertical="center" wrapText="1"/>
    </xf>
    <xf numFmtId="0" fontId="23" fillId="27" borderId="24" xfId="0" applyFont="1" applyFill="1" applyBorder="1" applyAlignment="1">
      <alignment horizontal="center" vertical="center" wrapText="1"/>
    </xf>
    <xf numFmtId="4" fontId="23" fillId="0" borderId="57" xfId="0" applyNumberFormat="1" applyFont="1" applyFill="1" applyBorder="1" applyAlignment="1">
      <alignment horizontal="center" vertical="center" wrapText="1"/>
    </xf>
    <xf numFmtId="0" fontId="48" fillId="0" borderId="62" xfId="0" applyFont="1" applyFill="1" applyBorder="1" applyAlignment="1">
      <alignment horizontal="center" vertical="center" wrapText="1"/>
    </xf>
    <xf numFmtId="0" fontId="48" fillId="0" borderId="49" xfId="0" applyFont="1" applyFill="1" applyBorder="1" applyAlignment="1">
      <alignment horizontal="center" vertical="center" wrapText="1"/>
    </xf>
    <xf numFmtId="0" fontId="22" fillId="0" borderId="46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45" fillId="35" borderId="0" xfId="0" applyNumberFormat="1" applyFont="1" applyFill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17" fontId="32" fillId="0" borderId="0" xfId="87" quotePrefix="1" applyNumberFormat="1" applyFont="1" applyBorder="1" applyAlignment="1">
      <alignment horizontal="center" vertical="center"/>
    </xf>
    <xf numFmtId="0" fontId="38" fillId="0" borderId="0" xfId="87" applyFont="1" applyBorder="1" applyAlignment="1">
      <alignment horizontal="center" vertical="center"/>
    </xf>
    <xf numFmtId="0" fontId="40" fillId="0" borderId="39" xfId="87" applyFont="1" applyBorder="1" applyAlignment="1">
      <alignment horizontal="center" vertical="center"/>
    </xf>
    <xf numFmtId="0" fontId="40" fillId="0" borderId="0" xfId="87" applyFont="1" applyBorder="1" applyAlignment="1">
      <alignment horizontal="center" vertical="center"/>
    </xf>
    <xf numFmtId="0" fontId="1" fillId="28" borderId="13" xfId="87" applyFont="1" applyFill="1" applyBorder="1" applyAlignment="1">
      <alignment horizontal="center" vertical="center" wrapText="1"/>
    </xf>
    <xf numFmtId="0" fontId="1" fillId="28" borderId="14" xfId="87" applyFont="1" applyFill="1" applyBorder="1" applyAlignment="1">
      <alignment horizontal="center" vertical="center" wrapText="1"/>
    </xf>
    <xf numFmtId="0" fontId="3" fillId="24" borderId="19" xfId="87" applyFont="1" applyFill="1" applyBorder="1" applyAlignment="1">
      <alignment horizontal="center" vertical="center" wrapText="1"/>
    </xf>
    <xf numFmtId="0" fontId="3" fillId="24" borderId="40" xfId="87" applyFont="1" applyFill="1" applyBorder="1" applyAlignment="1">
      <alignment horizontal="center" vertical="center" wrapText="1"/>
    </xf>
    <xf numFmtId="0" fontId="3" fillId="24" borderId="46" xfId="87" applyFont="1" applyFill="1" applyBorder="1" applyAlignment="1">
      <alignment horizontal="center" vertical="center" wrapText="1"/>
    </xf>
    <xf numFmtId="0" fontId="3" fillId="26" borderId="50" xfId="87" applyFont="1" applyFill="1" applyBorder="1" applyAlignment="1">
      <alignment horizontal="center" vertical="center" textRotation="90" wrapText="1"/>
    </xf>
    <xf numFmtId="0" fontId="3" fillId="26" borderId="51" xfId="87" applyFont="1" applyFill="1" applyBorder="1" applyAlignment="1">
      <alignment horizontal="center" vertical="center" textRotation="90" wrapText="1"/>
    </xf>
    <xf numFmtId="0" fontId="3" fillId="26" borderId="52" xfId="87" applyFont="1" applyFill="1" applyBorder="1" applyAlignment="1">
      <alignment horizontal="center" vertical="center" textRotation="90" wrapText="1"/>
    </xf>
    <xf numFmtId="0" fontId="3" fillId="25" borderId="50" xfId="87" applyFont="1" applyFill="1" applyBorder="1" applyAlignment="1">
      <alignment horizontal="center" vertical="center" wrapText="1"/>
    </xf>
    <xf numFmtId="0" fontId="3" fillId="25" borderId="51" xfId="87" applyFont="1" applyFill="1" applyBorder="1" applyAlignment="1">
      <alignment horizontal="center" vertical="center" wrapText="1"/>
    </xf>
    <xf numFmtId="0" fontId="3" fillId="25" borderId="19" xfId="87" applyFont="1" applyFill="1" applyBorder="1" applyAlignment="1">
      <alignment horizontal="center" vertical="center" wrapText="1"/>
    </xf>
    <xf numFmtId="0" fontId="3" fillId="25" borderId="40" xfId="87" applyFont="1" applyFill="1" applyBorder="1" applyAlignment="1">
      <alignment horizontal="center" vertical="center" wrapText="1"/>
    </xf>
    <xf numFmtId="0" fontId="3" fillId="25" borderId="46" xfId="87" applyFont="1" applyFill="1" applyBorder="1" applyAlignment="1">
      <alignment horizontal="center" vertical="center" wrapText="1"/>
    </xf>
    <xf numFmtId="0" fontId="3" fillId="35" borderId="50" xfId="87" applyFont="1" applyFill="1" applyBorder="1" applyAlignment="1">
      <alignment horizontal="center" vertical="center" textRotation="90" wrapText="1"/>
    </xf>
    <xf numFmtId="0" fontId="3" fillId="35" borderId="51" xfId="87" applyFont="1" applyFill="1" applyBorder="1" applyAlignment="1">
      <alignment horizontal="center" vertical="center" textRotation="90" wrapText="1"/>
    </xf>
    <xf numFmtId="0" fontId="47" fillId="24" borderId="24" xfId="0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wrapText="1"/>
    </xf>
    <xf numFmtId="4" fontId="25" fillId="0" borderId="12" xfId="0" applyNumberFormat="1" applyFont="1" applyFill="1" applyBorder="1" applyAlignment="1">
      <alignment horizontal="center" wrapText="1"/>
    </xf>
    <xf numFmtId="4" fontId="23" fillId="0" borderId="16" xfId="0" applyNumberFormat="1" applyFont="1" applyFill="1" applyBorder="1" applyAlignment="1">
      <alignment horizontal="center" wrapText="1"/>
    </xf>
    <xf numFmtId="4" fontId="23" fillId="0" borderId="27" xfId="0" applyNumberFormat="1" applyFont="1" applyFill="1" applyBorder="1" applyAlignment="1">
      <alignment horizontal="center" wrapText="1"/>
    </xf>
    <xf numFmtId="4" fontId="23" fillId="0" borderId="27" xfId="0" applyNumberFormat="1" applyFont="1" applyFill="1" applyBorder="1" applyAlignment="1">
      <alignment horizontal="center" vertical="center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76"/>
    <cellStyle name="Normal 3 3" xfId="77"/>
    <cellStyle name="Normal 3 3 2" xfId="78"/>
    <cellStyle name="Normal 3 4" xfId="79"/>
    <cellStyle name="Normal 4" xfId="80"/>
    <cellStyle name="Normal 4 2" xfId="81"/>
    <cellStyle name="Normal 5" xfId="82"/>
    <cellStyle name="Normal 5 2" xfId="83"/>
    <cellStyle name="Normal 6" xfId="84"/>
    <cellStyle name="Normal 7" xfId="85"/>
    <cellStyle name="Normal 8" xfId="86"/>
    <cellStyle name="Normal_Sheet1" xfId="87"/>
    <cellStyle name="Note" xfId="88" builtinId="10" customBuiltin="1"/>
    <cellStyle name="Összesen" xfId="89"/>
    <cellStyle name="Output" xfId="90" builtinId="21" customBuiltin="1"/>
    <cellStyle name="Rossz" xfId="91"/>
    <cellStyle name="Semleges" xfId="92"/>
    <cellStyle name="Számítás" xfId="93"/>
    <cellStyle name="Title" xfId="94" builtinId="15" customBuiltin="1"/>
    <cellStyle name="Total" xfId="95" builtinId="25" customBuiltin="1"/>
    <cellStyle name="Warning Text" xfId="9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895350</xdr:colOff>
      <xdr:row>0</xdr:row>
      <xdr:rowOff>104775</xdr:rowOff>
    </xdr:from>
    <xdr:to>
      <xdr:col>2</xdr:col>
      <xdr:colOff>3048000</xdr:colOff>
      <xdr:row>0</xdr:row>
      <xdr:rowOff>514350</xdr:rowOff>
    </xdr:to>
    <xdr:pic>
      <xdr:nvPicPr>
        <xdr:cNvPr id="1048" name="ReplacetheTradersName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104775"/>
          <a:ext cx="21526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866775</xdr:colOff>
      <xdr:row>0</xdr:row>
      <xdr:rowOff>590550</xdr:rowOff>
    </xdr:from>
    <xdr:to>
      <xdr:col>2</xdr:col>
      <xdr:colOff>3028950</xdr:colOff>
      <xdr:row>0</xdr:row>
      <xdr:rowOff>1038225</xdr:rowOff>
    </xdr:to>
    <xdr:pic>
      <xdr:nvPicPr>
        <xdr:cNvPr id="1049" name="MakeSheetWithTraders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590550"/>
          <a:ext cx="2162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L103"/>
  <sheetViews>
    <sheetView zoomScaleNormal="100" workbookViewId="0">
      <pane ySplit="1" topLeftCell="A29" activePane="bottomLeft" state="frozen"/>
      <selection pane="bottomLeft" activeCell="C34" sqref="C34"/>
    </sheetView>
  </sheetViews>
  <sheetFormatPr defaultRowHeight="12.75" x14ac:dyDescent="0.2"/>
  <cols>
    <col min="1" max="2" width="32.7109375" style="26" customWidth="1"/>
    <col min="3" max="3" width="56.28515625" style="26" customWidth="1"/>
    <col min="4" max="9" width="9.140625" style="26"/>
    <col min="10" max="10" width="7.140625" style="26" customWidth="1"/>
    <col min="11" max="12" width="28.42578125" style="26" customWidth="1"/>
    <col min="13" max="16384" width="9.140625" style="26"/>
  </cols>
  <sheetData>
    <row r="1" spans="1:12" ht="105" customHeight="1" x14ac:dyDescent="0.2">
      <c r="A1" s="25" t="s">
        <v>31</v>
      </c>
      <c r="B1" s="25" t="s">
        <v>69</v>
      </c>
    </row>
    <row r="2" spans="1:12" ht="12" customHeight="1" x14ac:dyDescent="0.2">
      <c r="A2" s="16" t="s">
        <v>70</v>
      </c>
      <c r="B2" s="16" t="s">
        <v>71</v>
      </c>
      <c r="K2" s="95"/>
      <c r="L2" s="95"/>
    </row>
    <row r="3" spans="1:12" ht="12" customHeight="1" x14ac:dyDescent="0.2">
      <c r="A3" s="16" t="s">
        <v>72</v>
      </c>
      <c r="B3" s="16" t="s">
        <v>73</v>
      </c>
      <c r="K3" s="95"/>
      <c r="L3" s="95"/>
    </row>
    <row r="4" spans="1:12" ht="12" customHeight="1" x14ac:dyDescent="0.2">
      <c r="A4" s="12" t="s">
        <v>65</v>
      </c>
      <c r="B4" s="16" t="s">
        <v>66</v>
      </c>
      <c r="K4" s="95"/>
      <c r="L4" s="95"/>
    </row>
    <row r="5" spans="1:12" ht="12" customHeight="1" x14ac:dyDescent="0.2">
      <c r="A5" s="3" t="s">
        <v>74</v>
      </c>
      <c r="B5" s="16" t="s">
        <v>66</v>
      </c>
      <c r="K5" s="95"/>
      <c r="L5" s="95"/>
    </row>
    <row r="6" spans="1:12" ht="12" customHeight="1" x14ac:dyDescent="0.2">
      <c r="A6" s="27" t="s">
        <v>75</v>
      </c>
      <c r="B6" s="27" t="s">
        <v>76</v>
      </c>
      <c r="K6" s="95"/>
      <c r="L6" s="95"/>
    </row>
    <row r="7" spans="1:12" ht="12" customHeight="1" x14ac:dyDescent="0.2">
      <c r="A7" s="16" t="s">
        <v>79</v>
      </c>
      <c r="B7" s="16" t="s">
        <v>80</v>
      </c>
      <c r="K7" s="95"/>
      <c r="L7" s="95"/>
    </row>
    <row r="8" spans="1:12" ht="12" customHeight="1" x14ac:dyDescent="0.2">
      <c r="A8" s="16" t="s">
        <v>52</v>
      </c>
      <c r="B8" s="16" t="s">
        <v>51</v>
      </c>
      <c r="K8" s="95"/>
      <c r="L8" s="95"/>
    </row>
    <row r="9" spans="1:12" ht="12" customHeight="1" x14ac:dyDescent="0.2">
      <c r="A9" s="12" t="s">
        <v>81</v>
      </c>
      <c r="B9" s="16" t="s">
        <v>51</v>
      </c>
      <c r="K9" s="95"/>
      <c r="L9" s="95"/>
    </row>
    <row r="10" spans="1:12" ht="12" customHeight="1" x14ac:dyDescent="0.2">
      <c r="A10" s="3" t="s">
        <v>84</v>
      </c>
      <c r="B10" s="16" t="s">
        <v>51</v>
      </c>
      <c r="K10" s="95"/>
      <c r="L10" s="95"/>
    </row>
    <row r="11" spans="1:12" ht="12" customHeight="1" x14ac:dyDescent="0.2">
      <c r="A11" s="16" t="s">
        <v>87</v>
      </c>
      <c r="B11" s="16" t="s">
        <v>51</v>
      </c>
      <c r="K11" s="95"/>
      <c r="L11" s="95"/>
    </row>
    <row r="12" spans="1:12" ht="12" customHeight="1" x14ac:dyDescent="0.2">
      <c r="A12" s="16" t="s">
        <v>90</v>
      </c>
      <c r="B12" s="16" t="s">
        <v>91</v>
      </c>
      <c r="K12" s="95"/>
      <c r="L12" s="95"/>
    </row>
    <row r="13" spans="1:12" ht="12" customHeight="1" x14ac:dyDescent="0.2">
      <c r="A13" s="3" t="s">
        <v>94</v>
      </c>
      <c r="B13" s="12" t="s">
        <v>95</v>
      </c>
      <c r="K13" s="95"/>
      <c r="L13" s="95"/>
    </row>
    <row r="14" spans="1:12" ht="12" customHeight="1" x14ac:dyDescent="0.2">
      <c r="A14" s="12" t="s">
        <v>98</v>
      </c>
      <c r="B14" s="12" t="s">
        <v>95</v>
      </c>
      <c r="K14" s="95"/>
      <c r="L14" s="95"/>
    </row>
    <row r="15" spans="1:12" ht="12" customHeight="1" x14ac:dyDescent="0.2">
      <c r="A15" s="16" t="s">
        <v>101</v>
      </c>
      <c r="B15" s="16" t="s">
        <v>102</v>
      </c>
      <c r="K15" s="95"/>
      <c r="L15" s="95"/>
    </row>
    <row r="16" spans="1:12" ht="12" customHeight="1" x14ac:dyDescent="0.2">
      <c r="A16" s="16" t="s">
        <v>46</v>
      </c>
      <c r="B16" s="16" t="s">
        <v>47</v>
      </c>
      <c r="K16" s="95"/>
      <c r="L16" s="95"/>
    </row>
    <row r="17" spans="1:12" ht="12" customHeight="1" x14ac:dyDescent="0.2">
      <c r="A17" s="16" t="s">
        <v>105</v>
      </c>
      <c r="B17" s="30" t="s">
        <v>106</v>
      </c>
      <c r="K17" s="95"/>
      <c r="L17" s="95"/>
    </row>
    <row r="18" spans="1:12" ht="12" customHeight="1" x14ac:dyDescent="0.2">
      <c r="A18" s="16" t="s">
        <v>107</v>
      </c>
      <c r="B18" s="16" t="s">
        <v>108</v>
      </c>
      <c r="K18" s="95"/>
      <c r="L18" s="95"/>
    </row>
    <row r="19" spans="1:12" ht="12" customHeight="1" x14ac:dyDescent="0.2">
      <c r="A19" s="3" t="s">
        <v>109</v>
      </c>
      <c r="B19" s="12" t="s">
        <v>110</v>
      </c>
      <c r="K19" s="95"/>
      <c r="L19" s="95"/>
    </row>
    <row r="20" spans="1:12" ht="12" customHeight="1" x14ac:dyDescent="0.2">
      <c r="A20" s="16" t="s">
        <v>111</v>
      </c>
      <c r="B20" s="16" t="s">
        <v>112</v>
      </c>
      <c r="K20" s="95"/>
      <c r="L20" s="95"/>
    </row>
    <row r="21" spans="1:12" ht="12" customHeight="1" x14ac:dyDescent="0.2">
      <c r="A21" s="17" t="s">
        <v>5</v>
      </c>
      <c r="B21" s="12" t="s">
        <v>6</v>
      </c>
      <c r="K21" s="95"/>
      <c r="L21" s="95"/>
    </row>
    <row r="22" spans="1:12" ht="12" customHeight="1" x14ac:dyDescent="0.2">
      <c r="A22" s="17" t="s">
        <v>113</v>
      </c>
      <c r="B22" s="12" t="s">
        <v>114</v>
      </c>
      <c r="K22" s="95"/>
      <c r="L22" s="95"/>
    </row>
    <row r="23" spans="1:12" ht="12" customHeight="1" x14ac:dyDescent="0.2">
      <c r="A23" s="18" t="s">
        <v>53</v>
      </c>
      <c r="B23" s="18" t="s">
        <v>54</v>
      </c>
      <c r="K23" s="95"/>
      <c r="L23" s="95"/>
    </row>
    <row r="24" spans="1:12" ht="12" customHeight="1" x14ac:dyDescent="0.2">
      <c r="A24" s="3" t="s">
        <v>115</v>
      </c>
      <c r="B24" s="12" t="s">
        <v>116</v>
      </c>
      <c r="K24" s="95"/>
      <c r="L24" s="95"/>
    </row>
    <row r="25" spans="1:12" ht="12" customHeight="1" x14ac:dyDescent="0.2">
      <c r="A25" s="16" t="s">
        <v>117</v>
      </c>
      <c r="B25" s="12" t="s">
        <v>116</v>
      </c>
      <c r="K25" s="95"/>
      <c r="L25" s="95"/>
    </row>
    <row r="26" spans="1:12" ht="12" customHeight="1" x14ac:dyDescent="0.2">
      <c r="A26" s="16" t="s">
        <v>118</v>
      </c>
      <c r="B26" s="16" t="s">
        <v>119</v>
      </c>
      <c r="K26" s="95"/>
      <c r="L26" s="95"/>
    </row>
    <row r="27" spans="1:12" ht="12" customHeight="1" x14ac:dyDescent="0.2">
      <c r="A27" s="3" t="s">
        <v>120</v>
      </c>
      <c r="B27" s="12" t="s">
        <v>121</v>
      </c>
      <c r="K27" s="95"/>
      <c r="L27" s="95"/>
    </row>
    <row r="28" spans="1:12" ht="12" customHeight="1" x14ac:dyDescent="0.2">
      <c r="A28" s="16" t="s">
        <v>122</v>
      </c>
      <c r="B28" s="16" t="s">
        <v>123</v>
      </c>
      <c r="K28" s="95"/>
      <c r="L28" s="95"/>
    </row>
    <row r="29" spans="1:12" ht="12" customHeight="1" x14ac:dyDescent="0.2">
      <c r="A29" s="16" t="s">
        <v>124</v>
      </c>
      <c r="B29" s="16" t="s">
        <v>125</v>
      </c>
      <c r="K29" s="95"/>
      <c r="L29" s="95"/>
    </row>
    <row r="30" spans="1:12" ht="12" customHeight="1" x14ac:dyDescent="0.2">
      <c r="A30" s="12" t="s">
        <v>62</v>
      </c>
      <c r="B30" s="16" t="s">
        <v>63</v>
      </c>
      <c r="K30" s="95"/>
      <c r="L30" s="95"/>
    </row>
    <row r="31" spans="1:12" ht="12" customHeight="1" x14ac:dyDescent="0.2">
      <c r="A31" s="16" t="s">
        <v>126</v>
      </c>
      <c r="B31" s="16" t="s">
        <v>127</v>
      </c>
      <c r="K31" s="95"/>
      <c r="L31" s="95"/>
    </row>
    <row r="32" spans="1:12" ht="12" customHeight="1" x14ac:dyDescent="0.2">
      <c r="A32" s="16" t="s">
        <v>128</v>
      </c>
      <c r="B32" s="16" t="s">
        <v>129</v>
      </c>
      <c r="K32" s="95"/>
      <c r="L32" s="95"/>
    </row>
    <row r="33" spans="1:12" ht="12" customHeight="1" x14ac:dyDescent="0.2">
      <c r="A33" s="16" t="s">
        <v>130</v>
      </c>
      <c r="B33" s="16" t="s">
        <v>131</v>
      </c>
      <c r="K33" s="95"/>
      <c r="L33" s="95"/>
    </row>
    <row r="34" spans="1:12" ht="12" customHeight="1" x14ac:dyDescent="0.2">
      <c r="A34" s="16" t="s">
        <v>85</v>
      </c>
      <c r="B34" s="16" t="s">
        <v>86</v>
      </c>
      <c r="K34" s="95"/>
      <c r="L34" s="95"/>
    </row>
    <row r="35" spans="1:12" ht="12" customHeight="1" x14ac:dyDescent="0.2">
      <c r="A35" s="12" t="s">
        <v>7</v>
      </c>
      <c r="B35" s="12" t="s">
        <v>8</v>
      </c>
      <c r="K35" s="95"/>
      <c r="L35" s="95"/>
    </row>
    <row r="36" spans="1:12" ht="12" customHeight="1" x14ac:dyDescent="0.2">
      <c r="A36" s="3" t="s">
        <v>132</v>
      </c>
      <c r="B36" s="12" t="s">
        <v>133</v>
      </c>
      <c r="K36" s="95"/>
      <c r="L36" s="95"/>
    </row>
    <row r="37" spans="1:12" ht="12" customHeight="1" x14ac:dyDescent="0.2">
      <c r="A37" s="3" t="s">
        <v>134</v>
      </c>
      <c r="B37" s="12" t="s">
        <v>133</v>
      </c>
      <c r="K37" s="95"/>
      <c r="L37" s="95"/>
    </row>
    <row r="38" spans="1:12" ht="12" customHeight="1" x14ac:dyDescent="0.2">
      <c r="A38" s="16" t="s">
        <v>135</v>
      </c>
      <c r="B38" s="16" t="s">
        <v>133</v>
      </c>
      <c r="K38" s="95"/>
      <c r="L38" s="95"/>
    </row>
    <row r="39" spans="1:12" ht="12" customHeight="1" x14ac:dyDescent="0.2">
      <c r="A39" s="16" t="s">
        <v>136</v>
      </c>
      <c r="B39" s="16" t="s">
        <v>137</v>
      </c>
    </row>
    <row r="40" spans="1:12" ht="12" customHeight="1" x14ac:dyDescent="0.2">
      <c r="A40" s="16" t="s">
        <v>77</v>
      </c>
      <c r="B40" s="16" t="s">
        <v>78</v>
      </c>
    </row>
    <row r="41" spans="1:12" ht="12" customHeight="1" x14ac:dyDescent="0.2">
      <c r="A41" s="16" t="s">
        <v>118</v>
      </c>
      <c r="B41" s="16" t="s">
        <v>138</v>
      </c>
    </row>
    <row r="42" spans="1:12" ht="12" customHeight="1" x14ac:dyDescent="0.25">
      <c r="A42" s="16" t="s">
        <v>139</v>
      </c>
      <c r="B42" s="16" t="s">
        <v>140</v>
      </c>
      <c r="K42" s="98"/>
    </row>
    <row r="43" spans="1:12" ht="12" customHeight="1" x14ac:dyDescent="0.2">
      <c r="A43" s="3" t="s">
        <v>141</v>
      </c>
      <c r="B43" s="12" t="s">
        <v>142</v>
      </c>
    </row>
    <row r="44" spans="1:12" ht="12" customHeight="1" x14ac:dyDescent="0.2">
      <c r="A44" s="3" t="s">
        <v>143</v>
      </c>
      <c r="B44" s="12" t="s">
        <v>144</v>
      </c>
    </row>
    <row r="45" spans="1:12" ht="12" customHeight="1" x14ac:dyDescent="0.2">
      <c r="A45" s="3" t="s">
        <v>145</v>
      </c>
      <c r="B45" s="12" t="s">
        <v>146</v>
      </c>
    </row>
    <row r="46" spans="1:12" ht="12" customHeight="1" x14ac:dyDescent="0.2">
      <c r="A46" s="16" t="s">
        <v>147</v>
      </c>
      <c r="B46" s="16" t="s">
        <v>148</v>
      </c>
    </row>
    <row r="47" spans="1:12" ht="12" customHeight="1" x14ac:dyDescent="0.2">
      <c r="A47" s="16" t="s">
        <v>149</v>
      </c>
      <c r="B47" s="16" t="s">
        <v>150</v>
      </c>
    </row>
    <row r="48" spans="1:12" x14ac:dyDescent="0.2">
      <c r="A48" s="17" t="s">
        <v>151</v>
      </c>
      <c r="B48" s="12" t="s">
        <v>152</v>
      </c>
    </row>
    <row r="49" spans="1:2" x14ac:dyDescent="0.2">
      <c r="A49" s="16" t="s">
        <v>153</v>
      </c>
      <c r="B49" s="16" t="s">
        <v>154</v>
      </c>
    </row>
    <row r="50" spans="1:2" x14ac:dyDescent="0.2">
      <c r="A50" s="16" t="s">
        <v>155</v>
      </c>
      <c r="B50" s="16" t="s">
        <v>156</v>
      </c>
    </row>
    <row r="51" spans="1:2" x14ac:dyDescent="0.2">
      <c r="A51" s="33" t="s">
        <v>229</v>
      </c>
      <c r="B51" s="16" t="s">
        <v>228</v>
      </c>
    </row>
    <row r="52" spans="1:2" x14ac:dyDescent="0.2">
      <c r="A52" s="3" t="s">
        <v>157</v>
      </c>
      <c r="B52" s="12" t="s">
        <v>158</v>
      </c>
    </row>
    <row r="53" spans="1:2" x14ac:dyDescent="0.2">
      <c r="A53" s="3" t="s">
        <v>159</v>
      </c>
      <c r="B53" s="12" t="s">
        <v>160</v>
      </c>
    </row>
    <row r="54" spans="1:2" x14ac:dyDescent="0.2">
      <c r="A54" s="16" t="s">
        <v>161</v>
      </c>
      <c r="B54" s="16" t="s">
        <v>162</v>
      </c>
    </row>
    <row r="55" spans="1:2" x14ac:dyDescent="0.2">
      <c r="A55" s="3" t="s">
        <v>9</v>
      </c>
      <c r="B55" s="12" t="s">
        <v>10</v>
      </c>
    </row>
    <row r="56" spans="1:2" x14ac:dyDescent="0.2">
      <c r="A56" s="3" t="s">
        <v>67</v>
      </c>
      <c r="B56" s="12" t="s">
        <v>68</v>
      </c>
    </row>
    <row r="57" spans="1:2" x14ac:dyDescent="0.2">
      <c r="A57" s="3" t="s">
        <v>163</v>
      </c>
      <c r="B57" s="12" t="s">
        <v>164</v>
      </c>
    </row>
    <row r="58" spans="1:2" x14ac:dyDescent="0.2">
      <c r="A58" s="16" t="s">
        <v>165</v>
      </c>
      <c r="B58" s="16" t="s">
        <v>166</v>
      </c>
    </row>
    <row r="59" spans="1:2" x14ac:dyDescent="0.2">
      <c r="A59" s="3" t="s">
        <v>11</v>
      </c>
      <c r="B59" s="16" t="s">
        <v>12</v>
      </c>
    </row>
    <row r="60" spans="1:2" x14ac:dyDescent="0.2">
      <c r="A60" s="3" t="s">
        <v>13</v>
      </c>
      <c r="B60" s="12" t="s">
        <v>14</v>
      </c>
    </row>
    <row r="61" spans="1:2" x14ac:dyDescent="0.2">
      <c r="A61" s="16" t="s">
        <v>167</v>
      </c>
      <c r="B61" s="16" t="s">
        <v>168</v>
      </c>
    </row>
    <row r="62" spans="1:2" x14ac:dyDescent="0.2">
      <c r="A62" s="3" t="s">
        <v>16</v>
      </c>
      <c r="B62" s="12" t="s">
        <v>15</v>
      </c>
    </row>
    <row r="63" spans="1:2" x14ac:dyDescent="0.2">
      <c r="A63" s="16" t="s">
        <v>169</v>
      </c>
      <c r="B63" s="16" t="s">
        <v>170</v>
      </c>
    </row>
    <row r="64" spans="1:2" x14ac:dyDescent="0.2">
      <c r="A64" s="16" t="s">
        <v>58</v>
      </c>
      <c r="B64" s="16" t="s">
        <v>59</v>
      </c>
    </row>
    <row r="65" spans="1:2" x14ac:dyDescent="0.2">
      <c r="A65" s="16" t="s">
        <v>171</v>
      </c>
      <c r="B65" s="16" t="s">
        <v>172</v>
      </c>
    </row>
    <row r="66" spans="1:2" x14ac:dyDescent="0.2">
      <c r="A66" s="16" t="s">
        <v>173</v>
      </c>
      <c r="B66" s="16" t="s">
        <v>174</v>
      </c>
    </row>
    <row r="67" spans="1:2" x14ac:dyDescent="0.2">
      <c r="A67" s="12" t="s">
        <v>56</v>
      </c>
      <c r="B67" s="12" t="s">
        <v>57</v>
      </c>
    </row>
    <row r="68" spans="1:2" x14ac:dyDescent="0.2">
      <c r="A68" s="16" t="s">
        <v>82</v>
      </c>
      <c r="B68" s="16" t="s">
        <v>83</v>
      </c>
    </row>
    <row r="69" spans="1:2" x14ac:dyDescent="0.2">
      <c r="A69" s="16" t="s">
        <v>175</v>
      </c>
      <c r="B69" s="16" t="s">
        <v>176</v>
      </c>
    </row>
    <row r="70" spans="1:2" x14ac:dyDescent="0.2">
      <c r="A70" s="16" t="s">
        <v>177</v>
      </c>
      <c r="B70" s="16" t="s">
        <v>178</v>
      </c>
    </row>
    <row r="71" spans="1:2" x14ac:dyDescent="0.2">
      <c r="A71" s="16" t="s">
        <v>179</v>
      </c>
      <c r="B71" s="16" t="s">
        <v>180</v>
      </c>
    </row>
    <row r="72" spans="1:2" x14ac:dyDescent="0.2">
      <c r="A72" s="16" t="s">
        <v>181</v>
      </c>
      <c r="B72" s="16" t="s">
        <v>182</v>
      </c>
    </row>
    <row r="73" spans="1:2" x14ac:dyDescent="0.2">
      <c r="A73" s="3" t="s">
        <v>88</v>
      </c>
      <c r="B73" s="12" t="s">
        <v>89</v>
      </c>
    </row>
    <row r="74" spans="1:2" x14ac:dyDescent="0.2">
      <c r="A74" s="16" t="s">
        <v>44</v>
      </c>
      <c r="B74" s="16" t="s">
        <v>45</v>
      </c>
    </row>
    <row r="75" spans="1:2" x14ac:dyDescent="0.2">
      <c r="A75" s="16" t="s">
        <v>183</v>
      </c>
      <c r="B75" s="16" t="s">
        <v>184</v>
      </c>
    </row>
    <row r="76" spans="1:2" x14ac:dyDescent="0.2">
      <c r="A76" s="16" t="s">
        <v>92</v>
      </c>
      <c r="B76" s="16" t="s">
        <v>93</v>
      </c>
    </row>
    <row r="77" spans="1:2" x14ac:dyDescent="0.2">
      <c r="A77" s="3" t="s">
        <v>185</v>
      </c>
      <c r="B77" s="12" t="s">
        <v>186</v>
      </c>
    </row>
    <row r="78" spans="1:2" x14ac:dyDescent="0.2">
      <c r="A78" s="16" t="s">
        <v>187</v>
      </c>
      <c r="B78" s="16" t="s">
        <v>188</v>
      </c>
    </row>
    <row r="79" spans="1:2" x14ac:dyDescent="0.2">
      <c r="A79" s="32" t="s">
        <v>227</v>
      </c>
      <c r="B79" s="16" t="s">
        <v>226</v>
      </c>
    </row>
    <row r="80" spans="1:2" x14ac:dyDescent="0.2">
      <c r="A80" s="30" t="s">
        <v>189</v>
      </c>
      <c r="B80" s="30" t="s">
        <v>190</v>
      </c>
    </row>
    <row r="81" spans="1:2" x14ac:dyDescent="0.2">
      <c r="A81" s="12" t="s">
        <v>191</v>
      </c>
      <c r="B81" s="12" t="s">
        <v>192</v>
      </c>
    </row>
    <row r="82" spans="1:2" x14ac:dyDescent="0.2">
      <c r="A82" s="16" t="s">
        <v>193</v>
      </c>
      <c r="B82" s="16" t="s">
        <v>194</v>
      </c>
    </row>
    <row r="83" spans="1:2" x14ac:dyDescent="0.2">
      <c r="A83" s="18" t="s">
        <v>27</v>
      </c>
      <c r="B83" s="18" t="s">
        <v>28</v>
      </c>
    </row>
    <row r="84" spans="1:2" x14ac:dyDescent="0.2">
      <c r="A84" s="16" t="s">
        <v>96</v>
      </c>
      <c r="B84" s="28" t="s">
        <v>97</v>
      </c>
    </row>
    <row r="85" spans="1:2" x14ac:dyDescent="0.2">
      <c r="A85" s="16" t="s">
        <v>195</v>
      </c>
      <c r="B85" s="16" t="s">
        <v>196</v>
      </c>
    </row>
    <row r="86" spans="1:2" x14ac:dyDescent="0.2">
      <c r="A86" s="3" t="s">
        <v>197</v>
      </c>
      <c r="B86" s="12" t="s">
        <v>198</v>
      </c>
    </row>
    <row r="87" spans="1:2" x14ac:dyDescent="0.2">
      <c r="A87" s="3" t="s">
        <v>199</v>
      </c>
      <c r="B87" s="12" t="s">
        <v>200</v>
      </c>
    </row>
    <row r="88" spans="1:2" x14ac:dyDescent="0.2">
      <c r="A88" s="16" t="s">
        <v>201</v>
      </c>
      <c r="B88" s="16" t="s">
        <v>202</v>
      </c>
    </row>
    <row r="89" spans="1:2" x14ac:dyDescent="0.2">
      <c r="A89" s="17" t="s">
        <v>99</v>
      </c>
      <c r="B89" s="17" t="s">
        <v>100</v>
      </c>
    </row>
    <row r="90" spans="1:2" x14ac:dyDescent="0.2">
      <c r="A90" s="17" t="s">
        <v>203</v>
      </c>
      <c r="B90" s="17" t="s">
        <v>204</v>
      </c>
    </row>
    <row r="91" spans="1:2" x14ac:dyDescent="0.2">
      <c r="A91" s="17" t="s">
        <v>205</v>
      </c>
      <c r="B91" s="17" t="s">
        <v>206</v>
      </c>
    </row>
    <row r="92" spans="1:2" x14ac:dyDescent="0.2">
      <c r="A92" s="16" t="s">
        <v>207</v>
      </c>
      <c r="B92" s="16" t="s">
        <v>208</v>
      </c>
    </row>
    <row r="93" spans="1:2" x14ac:dyDescent="0.2">
      <c r="A93" s="17" t="s">
        <v>25</v>
      </c>
      <c r="B93" s="16" t="s">
        <v>26</v>
      </c>
    </row>
    <row r="94" spans="1:2" x14ac:dyDescent="0.2">
      <c r="A94" s="29" t="s">
        <v>209</v>
      </c>
      <c r="B94" s="18" t="s">
        <v>210</v>
      </c>
    </row>
    <row r="95" spans="1:2" x14ac:dyDescent="0.2">
      <c r="A95" s="29" t="s">
        <v>103</v>
      </c>
      <c r="B95" s="18" t="s">
        <v>104</v>
      </c>
    </row>
    <row r="96" spans="1:2" x14ac:dyDescent="0.2">
      <c r="A96" s="3" t="s">
        <v>211</v>
      </c>
      <c r="B96" s="16" t="s">
        <v>212</v>
      </c>
    </row>
    <row r="97" spans="1:2" x14ac:dyDescent="0.2">
      <c r="A97" s="27" t="s">
        <v>213</v>
      </c>
      <c r="B97" s="28" t="s">
        <v>214</v>
      </c>
    </row>
    <row r="98" spans="1:2" x14ac:dyDescent="0.2">
      <c r="A98" s="27" t="s">
        <v>215</v>
      </c>
      <c r="B98" s="28" t="s">
        <v>216</v>
      </c>
    </row>
    <row r="99" spans="1:2" x14ac:dyDescent="0.2">
      <c r="A99" s="3" t="s">
        <v>217</v>
      </c>
      <c r="B99" s="3" t="s">
        <v>218</v>
      </c>
    </row>
    <row r="100" spans="1:2" x14ac:dyDescent="0.2">
      <c r="A100" s="3" t="s">
        <v>219</v>
      </c>
      <c r="B100" s="12" t="s">
        <v>220</v>
      </c>
    </row>
    <row r="101" spans="1:2" x14ac:dyDescent="0.2">
      <c r="A101" s="3" t="s">
        <v>221</v>
      </c>
      <c r="B101" s="3" t="s">
        <v>222</v>
      </c>
    </row>
    <row r="102" spans="1:2" x14ac:dyDescent="0.2">
      <c r="A102" s="31" t="s">
        <v>223</v>
      </c>
      <c r="B102" s="31" t="s">
        <v>224</v>
      </c>
    </row>
    <row r="103" spans="1:2" x14ac:dyDescent="0.2">
      <c r="A103" s="96" t="s">
        <v>230</v>
      </c>
      <c r="B103" s="97" t="s">
        <v>232</v>
      </c>
    </row>
  </sheetData>
  <autoFilter ref="A1:B99">
    <sortState ref="A2:B100">
      <sortCondition ref="B1:B97"/>
    </sortState>
  </autoFilter>
  <phoneticPr fontId="5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FQ283"/>
  <sheetViews>
    <sheetView tabSelected="1" zoomScale="70" zoomScaleNormal="70" zoomScaleSheetLayoutView="40" workbookViewId="0">
      <selection activeCell="AS19" sqref="AS19:AU26"/>
    </sheetView>
  </sheetViews>
  <sheetFormatPr defaultRowHeight="14.25" x14ac:dyDescent="0.2"/>
  <cols>
    <col min="1" max="1" width="26.140625" style="35" customWidth="1"/>
    <col min="2" max="2" width="26.28515625" style="35" customWidth="1"/>
    <col min="3" max="3" width="26.140625" style="35" customWidth="1"/>
    <col min="4" max="4" width="26.140625" style="42" customWidth="1"/>
    <col min="5" max="15" width="26.140625" style="35" customWidth="1"/>
    <col min="16" max="16" width="26.140625" style="42" customWidth="1"/>
    <col min="17" max="31" width="26.140625" style="35" customWidth="1"/>
    <col min="32" max="32" width="26.140625" style="42" customWidth="1"/>
    <col min="33" max="35" width="26.140625" style="35" customWidth="1"/>
    <col min="36" max="36" width="26.140625" style="42" customWidth="1"/>
    <col min="37" max="39" width="26.140625" style="35" customWidth="1"/>
    <col min="40" max="40" width="26.140625" style="42" customWidth="1"/>
    <col min="41" max="41" width="26.140625" style="35" customWidth="1"/>
    <col min="42" max="42" width="26.28515625" style="35" customWidth="1"/>
    <col min="43" max="43" width="26.140625" style="35" customWidth="1"/>
    <col min="44" max="44" width="26.140625" style="42" customWidth="1"/>
    <col min="45" max="45" width="26.140625" style="35" customWidth="1"/>
    <col min="46" max="46" width="26.28515625" style="35" customWidth="1"/>
    <col min="47" max="47" width="26.140625" style="35" customWidth="1"/>
    <col min="48" max="48" width="26.140625" style="42" customWidth="1"/>
    <col min="49" max="16384" width="9.140625" style="2"/>
  </cols>
  <sheetData>
    <row r="1" spans="1:48" s="100" customFormat="1" ht="24" customHeight="1" x14ac:dyDescent="0.2">
      <c r="A1" s="192" t="s">
        <v>244</v>
      </c>
      <c r="B1" s="192"/>
      <c r="C1" s="192"/>
      <c r="D1" s="192"/>
      <c r="E1" s="192" t="s">
        <v>245</v>
      </c>
      <c r="F1" s="192"/>
      <c r="G1" s="192"/>
      <c r="H1" s="192"/>
      <c r="I1" s="192" t="s">
        <v>246</v>
      </c>
      <c r="J1" s="192"/>
      <c r="K1" s="192"/>
      <c r="L1" s="192"/>
      <c r="M1" s="192" t="s">
        <v>247</v>
      </c>
      <c r="N1" s="192"/>
      <c r="O1" s="192"/>
      <c r="P1" s="192"/>
      <c r="Q1" s="192" t="s">
        <v>252</v>
      </c>
      <c r="R1" s="192"/>
      <c r="S1" s="192"/>
      <c r="T1" s="192"/>
      <c r="U1" s="192" t="s">
        <v>250</v>
      </c>
      <c r="V1" s="192"/>
      <c r="W1" s="192"/>
      <c r="X1" s="192"/>
      <c r="Y1" s="192" t="s">
        <v>249</v>
      </c>
      <c r="Z1" s="192"/>
      <c r="AA1" s="192"/>
      <c r="AB1" s="192"/>
      <c r="AC1" s="192" t="s">
        <v>251</v>
      </c>
      <c r="AD1" s="192"/>
      <c r="AE1" s="192"/>
      <c r="AF1" s="192"/>
      <c r="AG1" s="192" t="s">
        <v>253</v>
      </c>
      <c r="AH1" s="192"/>
      <c r="AI1" s="192"/>
      <c r="AJ1" s="192"/>
      <c r="AK1" s="192" t="s">
        <v>254</v>
      </c>
      <c r="AL1" s="192"/>
      <c r="AM1" s="192"/>
      <c r="AN1" s="192"/>
      <c r="AO1" s="192" t="s">
        <v>255</v>
      </c>
      <c r="AP1" s="192"/>
      <c r="AQ1" s="192"/>
      <c r="AR1" s="192"/>
      <c r="AS1" s="192" t="s">
        <v>256</v>
      </c>
      <c r="AT1" s="192"/>
      <c r="AU1" s="192"/>
      <c r="AV1" s="192"/>
    </row>
    <row r="2" spans="1:48" s="99" customFormat="1" ht="24" customHeight="1" thickBot="1" x14ac:dyDescent="0.25">
      <c r="A2" s="193">
        <v>1</v>
      </c>
      <c r="B2" s="193"/>
      <c r="C2" s="193"/>
      <c r="D2" s="193"/>
      <c r="E2" s="193">
        <v>4</v>
      </c>
      <c r="F2" s="193"/>
      <c r="G2" s="193"/>
      <c r="H2" s="193"/>
      <c r="I2" s="193">
        <v>1</v>
      </c>
      <c r="J2" s="193"/>
      <c r="K2" s="193"/>
      <c r="L2" s="193"/>
      <c r="M2" s="193">
        <v>2</v>
      </c>
      <c r="N2" s="193"/>
      <c r="O2" s="193"/>
      <c r="P2" s="193"/>
      <c r="Q2" s="193">
        <v>5</v>
      </c>
      <c r="R2" s="193"/>
      <c r="S2" s="193"/>
      <c r="T2" s="193"/>
      <c r="U2" s="193">
        <v>2</v>
      </c>
      <c r="V2" s="193"/>
      <c r="W2" s="193"/>
      <c r="X2" s="193"/>
      <c r="Y2" s="193">
        <v>4</v>
      </c>
      <c r="Z2" s="193"/>
      <c r="AA2" s="193"/>
      <c r="AB2" s="193"/>
      <c r="AC2" s="193">
        <v>1</v>
      </c>
      <c r="AD2" s="193"/>
      <c r="AE2" s="193"/>
      <c r="AF2" s="193"/>
      <c r="AG2" s="193">
        <v>2</v>
      </c>
      <c r="AH2" s="193"/>
      <c r="AI2" s="193"/>
      <c r="AJ2" s="193"/>
      <c r="AK2" s="193">
        <v>5</v>
      </c>
      <c r="AL2" s="193"/>
      <c r="AM2" s="193"/>
      <c r="AN2" s="193"/>
      <c r="AO2" s="193">
        <v>2</v>
      </c>
      <c r="AP2" s="193"/>
      <c r="AQ2" s="193"/>
      <c r="AR2" s="193"/>
      <c r="AS2" s="193">
        <v>2</v>
      </c>
      <c r="AT2" s="193"/>
      <c r="AU2" s="193"/>
      <c r="AV2" s="193"/>
    </row>
    <row r="3" spans="1:48" ht="47.25" customHeight="1" x14ac:dyDescent="0.2">
      <c r="A3" s="194" t="s">
        <v>268</v>
      </c>
      <c r="B3" s="195"/>
      <c r="C3" s="195"/>
      <c r="D3" s="196"/>
      <c r="E3" s="194" t="s">
        <v>269</v>
      </c>
      <c r="F3" s="195"/>
      <c r="G3" s="195"/>
      <c r="H3" s="196"/>
      <c r="I3" s="194" t="s">
        <v>270</v>
      </c>
      <c r="J3" s="195"/>
      <c r="K3" s="195"/>
      <c r="L3" s="196"/>
      <c r="M3" s="194" t="s">
        <v>271</v>
      </c>
      <c r="N3" s="195"/>
      <c r="O3" s="195"/>
      <c r="P3" s="196"/>
      <c r="Q3" s="194" t="s">
        <v>272</v>
      </c>
      <c r="R3" s="195"/>
      <c r="S3" s="195"/>
      <c r="T3" s="196"/>
      <c r="U3" s="194" t="s">
        <v>273</v>
      </c>
      <c r="V3" s="195"/>
      <c r="W3" s="195"/>
      <c r="X3" s="196"/>
      <c r="Y3" s="194" t="s">
        <v>274</v>
      </c>
      <c r="Z3" s="195"/>
      <c r="AA3" s="195"/>
      <c r="AB3" s="196"/>
      <c r="AC3" s="194" t="s">
        <v>275</v>
      </c>
      <c r="AD3" s="195"/>
      <c r="AE3" s="195"/>
      <c r="AF3" s="196"/>
      <c r="AG3" s="194" t="s">
        <v>276</v>
      </c>
      <c r="AH3" s="195"/>
      <c r="AI3" s="195"/>
      <c r="AJ3" s="196"/>
      <c r="AK3" s="194" t="s">
        <v>277</v>
      </c>
      <c r="AL3" s="195"/>
      <c r="AM3" s="195"/>
      <c r="AN3" s="196"/>
      <c r="AO3" s="194" t="s">
        <v>278</v>
      </c>
      <c r="AP3" s="195"/>
      <c r="AQ3" s="195"/>
      <c r="AR3" s="196"/>
      <c r="AS3" s="194" t="s">
        <v>279</v>
      </c>
      <c r="AT3" s="195"/>
      <c r="AU3" s="195"/>
      <c r="AV3" s="196"/>
    </row>
    <row r="4" spans="1:48" s="84" customFormat="1" ht="30.75" customHeight="1" thickBot="1" x14ac:dyDescent="0.25">
      <c r="A4" s="197" t="s">
        <v>0</v>
      </c>
      <c r="B4" s="198"/>
      <c r="C4" s="82" t="s">
        <v>29</v>
      </c>
      <c r="D4" s="83" t="s">
        <v>30</v>
      </c>
      <c r="E4" s="197" t="s">
        <v>0</v>
      </c>
      <c r="F4" s="198"/>
      <c r="G4" s="82" t="s">
        <v>29</v>
      </c>
      <c r="H4" s="83" t="s">
        <v>30</v>
      </c>
      <c r="I4" s="197" t="s">
        <v>0</v>
      </c>
      <c r="J4" s="198"/>
      <c r="K4" s="82" t="s">
        <v>29</v>
      </c>
      <c r="L4" s="83" t="s">
        <v>30</v>
      </c>
      <c r="M4" s="202" t="s">
        <v>0</v>
      </c>
      <c r="N4" s="203"/>
      <c r="O4" s="82" t="s">
        <v>29</v>
      </c>
      <c r="P4" s="83" t="s">
        <v>30</v>
      </c>
      <c r="Q4" s="197" t="s">
        <v>0</v>
      </c>
      <c r="R4" s="198"/>
      <c r="S4" s="82" t="s">
        <v>29</v>
      </c>
      <c r="T4" s="83" t="s">
        <v>30</v>
      </c>
      <c r="U4" s="197" t="s">
        <v>0</v>
      </c>
      <c r="V4" s="198"/>
      <c r="W4" s="82" t="s">
        <v>29</v>
      </c>
      <c r="X4" s="83" t="s">
        <v>30</v>
      </c>
      <c r="Y4" s="197" t="s">
        <v>0</v>
      </c>
      <c r="Z4" s="198"/>
      <c r="AA4" s="82" t="s">
        <v>29</v>
      </c>
      <c r="AB4" s="83" t="s">
        <v>30</v>
      </c>
      <c r="AC4" s="197" t="s">
        <v>0</v>
      </c>
      <c r="AD4" s="198"/>
      <c r="AE4" s="82" t="s">
        <v>29</v>
      </c>
      <c r="AF4" s="83" t="s">
        <v>30</v>
      </c>
      <c r="AG4" s="197" t="s">
        <v>0</v>
      </c>
      <c r="AH4" s="198"/>
      <c r="AI4" s="82" t="s">
        <v>29</v>
      </c>
      <c r="AJ4" s="83" t="s">
        <v>30</v>
      </c>
      <c r="AK4" s="197" t="s">
        <v>0</v>
      </c>
      <c r="AL4" s="198"/>
      <c r="AM4" s="82" t="s">
        <v>29</v>
      </c>
      <c r="AN4" s="83" t="s">
        <v>30</v>
      </c>
      <c r="AO4" s="197" t="s">
        <v>0</v>
      </c>
      <c r="AP4" s="198"/>
      <c r="AQ4" s="82" t="s">
        <v>29</v>
      </c>
      <c r="AR4" s="83" t="s">
        <v>30</v>
      </c>
      <c r="AS4" s="197" t="s">
        <v>0</v>
      </c>
      <c r="AT4" s="198"/>
      <c r="AU4" s="82" t="s">
        <v>29</v>
      </c>
      <c r="AV4" s="83" t="s">
        <v>30</v>
      </c>
    </row>
    <row r="5" spans="1:48" s="89" customFormat="1" ht="30.75" customHeight="1" thickTop="1" thickBot="1" x14ac:dyDescent="0.3">
      <c r="A5" s="85" t="s">
        <v>31</v>
      </c>
      <c r="B5" s="86" t="s">
        <v>32</v>
      </c>
      <c r="C5" s="87" t="s">
        <v>1</v>
      </c>
      <c r="D5" s="88" t="s">
        <v>3</v>
      </c>
      <c r="E5" s="85" t="s">
        <v>31</v>
      </c>
      <c r="F5" s="86" t="s">
        <v>32</v>
      </c>
      <c r="G5" s="87" t="s">
        <v>1</v>
      </c>
      <c r="H5" s="88" t="s">
        <v>3</v>
      </c>
      <c r="I5" s="85" t="s">
        <v>31</v>
      </c>
      <c r="J5" s="86" t="s">
        <v>32</v>
      </c>
      <c r="K5" s="87" t="s">
        <v>1</v>
      </c>
      <c r="L5" s="88" t="s">
        <v>3</v>
      </c>
      <c r="M5" s="85" t="s">
        <v>31</v>
      </c>
      <c r="N5" s="86" t="s">
        <v>32</v>
      </c>
      <c r="O5" s="87" t="s">
        <v>1</v>
      </c>
      <c r="P5" s="88" t="s">
        <v>3</v>
      </c>
      <c r="Q5" s="85" t="s">
        <v>31</v>
      </c>
      <c r="R5" s="86" t="s">
        <v>32</v>
      </c>
      <c r="S5" s="87" t="s">
        <v>1</v>
      </c>
      <c r="T5" s="88" t="s">
        <v>3</v>
      </c>
      <c r="U5" s="85" t="s">
        <v>31</v>
      </c>
      <c r="V5" s="86" t="s">
        <v>32</v>
      </c>
      <c r="W5" s="87" t="s">
        <v>1</v>
      </c>
      <c r="X5" s="88" t="s">
        <v>3</v>
      </c>
      <c r="Y5" s="85" t="s">
        <v>31</v>
      </c>
      <c r="Z5" s="86" t="s">
        <v>32</v>
      </c>
      <c r="AA5" s="87" t="s">
        <v>1</v>
      </c>
      <c r="AB5" s="88" t="s">
        <v>3</v>
      </c>
      <c r="AC5" s="85" t="s">
        <v>31</v>
      </c>
      <c r="AD5" s="86" t="s">
        <v>32</v>
      </c>
      <c r="AE5" s="87" t="s">
        <v>1</v>
      </c>
      <c r="AF5" s="88" t="s">
        <v>3</v>
      </c>
      <c r="AG5" s="85" t="s">
        <v>31</v>
      </c>
      <c r="AH5" s="86" t="s">
        <v>32</v>
      </c>
      <c r="AI5" s="87" t="s">
        <v>1</v>
      </c>
      <c r="AJ5" s="88" t="s">
        <v>3</v>
      </c>
      <c r="AK5" s="85" t="s">
        <v>31</v>
      </c>
      <c r="AL5" s="86" t="s">
        <v>32</v>
      </c>
      <c r="AM5" s="87" t="s">
        <v>1</v>
      </c>
      <c r="AN5" s="88" t="s">
        <v>3</v>
      </c>
      <c r="AO5" s="85" t="s">
        <v>31</v>
      </c>
      <c r="AP5" s="86" t="s">
        <v>32</v>
      </c>
      <c r="AQ5" s="87" t="s">
        <v>1</v>
      </c>
      <c r="AR5" s="88" t="s">
        <v>3</v>
      </c>
      <c r="AS5" s="85" t="s">
        <v>31</v>
      </c>
      <c r="AT5" s="86" t="s">
        <v>32</v>
      </c>
      <c r="AU5" s="87" t="s">
        <v>1</v>
      </c>
      <c r="AV5" s="88" t="s">
        <v>3</v>
      </c>
    </row>
    <row r="6" spans="1:48" s="76" customFormat="1" ht="22.5" customHeight="1" x14ac:dyDescent="0.25">
      <c r="A6" s="77" t="s">
        <v>4</v>
      </c>
      <c r="B6" s="78" t="s">
        <v>240</v>
      </c>
      <c r="C6" s="185" t="s">
        <v>17</v>
      </c>
      <c r="D6" s="186"/>
      <c r="E6" s="77" t="s">
        <v>4</v>
      </c>
      <c r="F6" s="78" t="s">
        <v>240</v>
      </c>
      <c r="G6" s="185" t="s">
        <v>17</v>
      </c>
      <c r="H6" s="186"/>
      <c r="I6" s="77" t="s">
        <v>4</v>
      </c>
      <c r="J6" s="78" t="s">
        <v>240</v>
      </c>
      <c r="K6" s="185" t="s">
        <v>17</v>
      </c>
      <c r="L6" s="186"/>
      <c r="M6" s="77" t="s">
        <v>4</v>
      </c>
      <c r="N6" s="78" t="s">
        <v>240</v>
      </c>
      <c r="O6" s="185" t="s">
        <v>17</v>
      </c>
      <c r="P6" s="186"/>
      <c r="Q6" s="77" t="s">
        <v>4</v>
      </c>
      <c r="R6" s="78" t="s">
        <v>240</v>
      </c>
      <c r="S6" s="185" t="s">
        <v>17</v>
      </c>
      <c r="T6" s="186"/>
      <c r="U6" s="77" t="s">
        <v>4</v>
      </c>
      <c r="V6" s="78" t="s">
        <v>240</v>
      </c>
      <c r="W6" s="185" t="s">
        <v>17</v>
      </c>
      <c r="X6" s="186"/>
      <c r="Y6" s="77" t="s">
        <v>4</v>
      </c>
      <c r="Z6" s="78" t="s">
        <v>240</v>
      </c>
      <c r="AA6" s="185" t="s">
        <v>17</v>
      </c>
      <c r="AB6" s="186"/>
      <c r="AC6" s="77" t="s">
        <v>4</v>
      </c>
      <c r="AD6" s="78" t="s">
        <v>240</v>
      </c>
      <c r="AE6" s="185" t="s">
        <v>17</v>
      </c>
      <c r="AF6" s="186"/>
      <c r="AG6" s="77" t="s">
        <v>4</v>
      </c>
      <c r="AH6" s="78" t="s">
        <v>240</v>
      </c>
      <c r="AI6" s="185" t="s">
        <v>17</v>
      </c>
      <c r="AJ6" s="186"/>
      <c r="AK6" s="77" t="s">
        <v>4</v>
      </c>
      <c r="AL6" s="78" t="s">
        <v>240</v>
      </c>
      <c r="AM6" s="185" t="s">
        <v>17</v>
      </c>
      <c r="AN6" s="186"/>
      <c r="AO6" s="77" t="s">
        <v>4</v>
      </c>
      <c r="AP6" s="78" t="s">
        <v>240</v>
      </c>
      <c r="AQ6" s="185" t="s">
        <v>17</v>
      </c>
      <c r="AR6" s="186"/>
      <c r="AS6" s="77" t="s">
        <v>4</v>
      </c>
      <c r="AT6" s="78" t="s">
        <v>240</v>
      </c>
      <c r="AU6" s="185" t="s">
        <v>17</v>
      </c>
      <c r="AV6" s="186"/>
    </row>
    <row r="7" spans="1:48" s="34" customFormat="1" ht="15" customHeight="1" x14ac:dyDescent="0.25">
      <c r="A7" s="141" t="s">
        <v>5</v>
      </c>
      <c r="B7" s="114" t="s">
        <v>6</v>
      </c>
      <c r="C7" s="114">
        <v>43</v>
      </c>
      <c r="D7" s="229"/>
      <c r="E7" s="141" t="s">
        <v>5</v>
      </c>
      <c r="F7" s="114" t="s">
        <v>6</v>
      </c>
      <c r="G7" s="114">
        <v>43</v>
      </c>
      <c r="H7" s="187"/>
      <c r="I7" s="141" t="s">
        <v>5</v>
      </c>
      <c r="J7" s="114" t="s">
        <v>6</v>
      </c>
      <c r="K7" s="114">
        <v>43</v>
      </c>
      <c r="L7" s="187"/>
      <c r="M7" s="141" t="s">
        <v>5</v>
      </c>
      <c r="N7" s="114" t="s">
        <v>6</v>
      </c>
      <c r="O7" s="114">
        <v>43</v>
      </c>
      <c r="P7" s="187"/>
      <c r="Q7" s="141" t="s">
        <v>5</v>
      </c>
      <c r="R7" s="114" t="s">
        <v>6</v>
      </c>
      <c r="S7" s="114">
        <v>43</v>
      </c>
      <c r="T7" s="187"/>
      <c r="U7" s="141" t="s">
        <v>5</v>
      </c>
      <c r="V7" s="114" t="s">
        <v>6</v>
      </c>
      <c r="W7" s="114">
        <v>43</v>
      </c>
      <c r="X7" s="201"/>
      <c r="Y7" s="141" t="s">
        <v>5</v>
      </c>
      <c r="Z7" s="114" t="s">
        <v>6</v>
      </c>
      <c r="AA7" s="114">
        <v>43</v>
      </c>
      <c r="AB7" s="201"/>
      <c r="AC7" s="141" t="s">
        <v>5</v>
      </c>
      <c r="AD7" s="114" t="s">
        <v>6</v>
      </c>
      <c r="AE7" s="114">
        <v>43</v>
      </c>
      <c r="AF7" s="201"/>
      <c r="AG7" s="141" t="s">
        <v>5</v>
      </c>
      <c r="AH7" s="114" t="s">
        <v>6</v>
      </c>
      <c r="AI7" s="114">
        <v>43</v>
      </c>
      <c r="AJ7" s="201"/>
      <c r="AK7" s="141" t="s">
        <v>5</v>
      </c>
      <c r="AL7" s="114" t="s">
        <v>6</v>
      </c>
      <c r="AM7" s="114">
        <v>43</v>
      </c>
      <c r="AN7" s="201"/>
      <c r="AO7" s="141" t="s">
        <v>5</v>
      </c>
      <c r="AP7" s="114" t="s">
        <v>6</v>
      </c>
      <c r="AQ7" s="114">
        <v>43</v>
      </c>
      <c r="AR7" s="187"/>
      <c r="AS7" s="141" t="s">
        <v>5</v>
      </c>
      <c r="AT7" s="114" t="s">
        <v>6</v>
      </c>
      <c r="AU7" s="114">
        <v>43</v>
      </c>
      <c r="AV7" s="187"/>
    </row>
    <row r="8" spans="1:48" s="34" customFormat="1" ht="15" customHeight="1" x14ac:dyDescent="0.25">
      <c r="A8" s="141" t="s">
        <v>62</v>
      </c>
      <c r="B8" s="114" t="s">
        <v>63</v>
      </c>
      <c r="C8" s="114">
        <v>10</v>
      </c>
      <c r="D8" s="229"/>
      <c r="E8" s="141" t="s">
        <v>62</v>
      </c>
      <c r="F8" s="114" t="s">
        <v>63</v>
      </c>
      <c r="G8" s="114">
        <v>10</v>
      </c>
      <c r="H8" s="187"/>
      <c r="I8" s="141" t="s">
        <v>62</v>
      </c>
      <c r="J8" s="114" t="s">
        <v>63</v>
      </c>
      <c r="K8" s="114">
        <v>10</v>
      </c>
      <c r="L8" s="187"/>
      <c r="M8" s="141" t="s">
        <v>62</v>
      </c>
      <c r="N8" s="114" t="s">
        <v>63</v>
      </c>
      <c r="O8" s="114">
        <v>10</v>
      </c>
      <c r="P8" s="187"/>
      <c r="Q8" s="141" t="s">
        <v>62</v>
      </c>
      <c r="R8" s="114" t="s">
        <v>63</v>
      </c>
      <c r="S8" s="114">
        <v>10</v>
      </c>
      <c r="T8" s="187"/>
      <c r="U8" s="141" t="s">
        <v>62</v>
      </c>
      <c r="V8" s="114" t="s">
        <v>63</v>
      </c>
      <c r="W8" s="114">
        <v>10</v>
      </c>
      <c r="X8" s="201"/>
      <c r="Y8" s="141" t="s">
        <v>62</v>
      </c>
      <c r="Z8" s="114" t="s">
        <v>63</v>
      </c>
      <c r="AA8" s="114">
        <v>10</v>
      </c>
      <c r="AB8" s="201"/>
      <c r="AC8" s="141" t="s">
        <v>62</v>
      </c>
      <c r="AD8" s="114" t="s">
        <v>63</v>
      </c>
      <c r="AE8" s="114">
        <v>10</v>
      </c>
      <c r="AF8" s="201"/>
      <c r="AG8" s="141" t="s">
        <v>62</v>
      </c>
      <c r="AH8" s="114" t="s">
        <v>63</v>
      </c>
      <c r="AI8" s="114">
        <v>10</v>
      </c>
      <c r="AJ8" s="201"/>
      <c r="AK8" s="141" t="s">
        <v>62</v>
      </c>
      <c r="AL8" s="114" t="s">
        <v>63</v>
      </c>
      <c r="AM8" s="114">
        <v>10</v>
      </c>
      <c r="AN8" s="201"/>
      <c r="AO8" s="141" t="s">
        <v>62</v>
      </c>
      <c r="AP8" s="114" t="s">
        <v>63</v>
      </c>
      <c r="AQ8" s="114">
        <v>10</v>
      </c>
      <c r="AR8" s="187"/>
      <c r="AS8" s="141" t="s">
        <v>62</v>
      </c>
      <c r="AT8" s="114" t="s">
        <v>63</v>
      </c>
      <c r="AU8" s="114">
        <v>10</v>
      </c>
      <c r="AV8" s="187"/>
    </row>
    <row r="9" spans="1:48" s="34" customFormat="1" ht="15" customHeight="1" x14ac:dyDescent="0.25">
      <c r="A9" s="141" t="s">
        <v>11</v>
      </c>
      <c r="B9" s="114" t="s">
        <v>12</v>
      </c>
      <c r="C9" s="114">
        <v>21</v>
      </c>
      <c r="D9" s="229"/>
      <c r="E9" s="141" t="s">
        <v>11</v>
      </c>
      <c r="F9" s="114" t="s">
        <v>12</v>
      </c>
      <c r="G9" s="114">
        <v>21</v>
      </c>
      <c r="H9" s="187"/>
      <c r="I9" s="141" t="s">
        <v>11</v>
      </c>
      <c r="J9" s="114" t="s">
        <v>12</v>
      </c>
      <c r="K9" s="114">
        <v>21</v>
      </c>
      <c r="L9" s="187"/>
      <c r="M9" s="141" t="s">
        <v>11</v>
      </c>
      <c r="N9" s="114" t="s">
        <v>12</v>
      </c>
      <c r="O9" s="114">
        <v>21</v>
      </c>
      <c r="P9" s="187"/>
      <c r="Q9" s="141" t="s">
        <v>11</v>
      </c>
      <c r="R9" s="114" t="s">
        <v>12</v>
      </c>
      <c r="S9" s="114">
        <v>21</v>
      </c>
      <c r="T9" s="187"/>
      <c r="U9" s="141" t="s">
        <v>11</v>
      </c>
      <c r="V9" s="114" t="s">
        <v>12</v>
      </c>
      <c r="W9" s="114">
        <v>21</v>
      </c>
      <c r="X9" s="201"/>
      <c r="Y9" s="141" t="s">
        <v>11</v>
      </c>
      <c r="Z9" s="114" t="s">
        <v>12</v>
      </c>
      <c r="AA9" s="114">
        <v>21</v>
      </c>
      <c r="AB9" s="201"/>
      <c r="AC9" s="141" t="s">
        <v>11</v>
      </c>
      <c r="AD9" s="114" t="s">
        <v>12</v>
      </c>
      <c r="AE9" s="114">
        <v>21</v>
      </c>
      <c r="AF9" s="201"/>
      <c r="AG9" s="141" t="s">
        <v>11</v>
      </c>
      <c r="AH9" s="114" t="s">
        <v>12</v>
      </c>
      <c r="AI9" s="114">
        <v>21</v>
      </c>
      <c r="AJ9" s="201"/>
      <c r="AK9" s="141" t="s">
        <v>11</v>
      </c>
      <c r="AL9" s="114" t="s">
        <v>12</v>
      </c>
      <c r="AM9" s="114">
        <v>21</v>
      </c>
      <c r="AN9" s="201"/>
      <c r="AO9" s="141" t="s">
        <v>11</v>
      </c>
      <c r="AP9" s="114" t="s">
        <v>12</v>
      </c>
      <c r="AQ9" s="114">
        <v>21</v>
      </c>
      <c r="AR9" s="187"/>
      <c r="AS9" s="141" t="s">
        <v>11</v>
      </c>
      <c r="AT9" s="114" t="s">
        <v>12</v>
      </c>
      <c r="AU9" s="114">
        <v>21</v>
      </c>
      <c r="AV9" s="187"/>
    </row>
    <row r="10" spans="1:48" s="34" customFormat="1" ht="15" customHeight="1" x14ac:dyDescent="0.25">
      <c r="A10" s="141" t="s">
        <v>25</v>
      </c>
      <c r="B10" s="114" t="s">
        <v>26</v>
      </c>
      <c r="C10" s="114">
        <v>21</v>
      </c>
      <c r="D10" s="229"/>
      <c r="E10" s="141" t="s">
        <v>25</v>
      </c>
      <c r="F10" s="114" t="s">
        <v>26</v>
      </c>
      <c r="G10" s="114">
        <v>21</v>
      </c>
      <c r="H10" s="187"/>
      <c r="I10" s="141" t="s">
        <v>25</v>
      </c>
      <c r="J10" s="114" t="s">
        <v>26</v>
      </c>
      <c r="K10" s="114">
        <v>21</v>
      </c>
      <c r="L10" s="187"/>
      <c r="M10" s="141" t="s">
        <v>25</v>
      </c>
      <c r="N10" s="114" t="s">
        <v>26</v>
      </c>
      <c r="O10" s="114">
        <v>21</v>
      </c>
      <c r="P10" s="187"/>
      <c r="Q10" s="141" t="s">
        <v>25</v>
      </c>
      <c r="R10" s="114" t="s">
        <v>26</v>
      </c>
      <c r="S10" s="114">
        <v>21</v>
      </c>
      <c r="T10" s="187"/>
      <c r="U10" s="141" t="s">
        <v>25</v>
      </c>
      <c r="V10" s="114" t="s">
        <v>26</v>
      </c>
      <c r="W10" s="114">
        <v>21</v>
      </c>
      <c r="X10" s="201"/>
      <c r="Y10" s="141" t="s">
        <v>25</v>
      </c>
      <c r="Z10" s="114" t="s">
        <v>26</v>
      </c>
      <c r="AA10" s="114">
        <v>21</v>
      </c>
      <c r="AB10" s="201"/>
      <c r="AC10" s="141" t="s">
        <v>25</v>
      </c>
      <c r="AD10" s="114" t="s">
        <v>26</v>
      </c>
      <c r="AE10" s="114">
        <v>21</v>
      </c>
      <c r="AF10" s="201"/>
      <c r="AG10" s="141" t="s">
        <v>25</v>
      </c>
      <c r="AH10" s="114" t="s">
        <v>26</v>
      </c>
      <c r="AI10" s="114">
        <v>21</v>
      </c>
      <c r="AJ10" s="201"/>
      <c r="AK10" s="141" t="s">
        <v>25</v>
      </c>
      <c r="AL10" s="114" t="s">
        <v>26</v>
      </c>
      <c r="AM10" s="114">
        <v>21</v>
      </c>
      <c r="AN10" s="201"/>
      <c r="AO10" s="141" t="s">
        <v>25</v>
      </c>
      <c r="AP10" s="114" t="s">
        <v>26</v>
      </c>
      <c r="AQ10" s="114">
        <v>21</v>
      </c>
      <c r="AR10" s="187"/>
      <c r="AS10" s="141" t="s">
        <v>25</v>
      </c>
      <c r="AT10" s="114" t="s">
        <v>26</v>
      </c>
      <c r="AU10" s="114">
        <v>21</v>
      </c>
      <c r="AV10" s="187"/>
    </row>
    <row r="11" spans="1:48" s="34" customFormat="1" ht="15" customHeight="1" x14ac:dyDescent="0.25">
      <c r="A11" s="141" t="s">
        <v>157</v>
      </c>
      <c r="B11" s="114" t="s">
        <v>158</v>
      </c>
      <c r="C11" s="114">
        <v>5</v>
      </c>
      <c r="D11" s="229"/>
      <c r="E11" s="141" t="s">
        <v>157</v>
      </c>
      <c r="F11" s="114" t="s">
        <v>158</v>
      </c>
      <c r="G11" s="114">
        <v>5</v>
      </c>
      <c r="H11" s="187"/>
      <c r="I11" s="141" t="s">
        <v>157</v>
      </c>
      <c r="J11" s="114" t="s">
        <v>158</v>
      </c>
      <c r="K11" s="114">
        <v>5</v>
      </c>
      <c r="L11" s="187"/>
      <c r="M11" s="141" t="s">
        <v>157</v>
      </c>
      <c r="N11" s="114" t="s">
        <v>158</v>
      </c>
      <c r="O11" s="114">
        <v>5</v>
      </c>
      <c r="P11" s="187"/>
      <c r="Q11" s="141" t="s">
        <v>157</v>
      </c>
      <c r="R11" s="114" t="s">
        <v>158</v>
      </c>
      <c r="S11" s="114">
        <v>5</v>
      </c>
      <c r="T11" s="187"/>
      <c r="U11" s="141" t="s">
        <v>157</v>
      </c>
      <c r="V11" s="114" t="s">
        <v>158</v>
      </c>
      <c r="W11" s="114">
        <v>5</v>
      </c>
      <c r="X11" s="201"/>
      <c r="Y11" s="141" t="s">
        <v>157</v>
      </c>
      <c r="Z11" s="114" t="s">
        <v>158</v>
      </c>
      <c r="AA11" s="114">
        <v>5</v>
      </c>
      <c r="AB11" s="201"/>
      <c r="AC11" s="141" t="s">
        <v>157</v>
      </c>
      <c r="AD11" s="114" t="s">
        <v>158</v>
      </c>
      <c r="AE11" s="114">
        <v>5</v>
      </c>
      <c r="AF11" s="201"/>
      <c r="AG11" s="141" t="s">
        <v>157</v>
      </c>
      <c r="AH11" s="114" t="s">
        <v>158</v>
      </c>
      <c r="AI11" s="114">
        <v>5</v>
      </c>
      <c r="AJ11" s="201"/>
      <c r="AK11" s="141" t="s">
        <v>157</v>
      </c>
      <c r="AL11" s="114" t="s">
        <v>158</v>
      </c>
      <c r="AM11" s="114">
        <v>5</v>
      </c>
      <c r="AN11" s="201"/>
      <c r="AO11" s="141" t="s">
        <v>157</v>
      </c>
      <c r="AP11" s="114" t="s">
        <v>158</v>
      </c>
      <c r="AQ11" s="114">
        <v>5</v>
      </c>
      <c r="AR11" s="187"/>
      <c r="AS11" s="141" t="s">
        <v>157</v>
      </c>
      <c r="AT11" s="114" t="s">
        <v>158</v>
      </c>
      <c r="AU11" s="114">
        <v>5</v>
      </c>
      <c r="AV11" s="187"/>
    </row>
    <row r="12" spans="1:48" s="34" customFormat="1" ht="15" customHeight="1" x14ac:dyDescent="0.25">
      <c r="A12" s="141" t="s">
        <v>44</v>
      </c>
      <c r="B12" s="114" t="s">
        <v>45</v>
      </c>
      <c r="C12" s="114">
        <v>10</v>
      </c>
      <c r="D12" s="229"/>
      <c r="E12" s="141" t="s">
        <v>44</v>
      </c>
      <c r="F12" s="114" t="s">
        <v>45</v>
      </c>
      <c r="G12" s="114">
        <v>10</v>
      </c>
      <c r="H12" s="187"/>
      <c r="I12" s="141" t="s">
        <v>44</v>
      </c>
      <c r="J12" s="114" t="s">
        <v>45</v>
      </c>
      <c r="K12" s="114">
        <v>10</v>
      </c>
      <c r="L12" s="187"/>
      <c r="M12" s="141" t="s">
        <v>44</v>
      </c>
      <c r="N12" s="114" t="s">
        <v>45</v>
      </c>
      <c r="O12" s="114">
        <v>10</v>
      </c>
      <c r="P12" s="187"/>
      <c r="Q12" s="141" t="s">
        <v>44</v>
      </c>
      <c r="R12" s="114" t="s">
        <v>45</v>
      </c>
      <c r="S12" s="114">
        <v>10</v>
      </c>
      <c r="T12" s="187"/>
      <c r="U12" s="141" t="s">
        <v>44</v>
      </c>
      <c r="V12" s="114" t="s">
        <v>45</v>
      </c>
      <c r="W12" s="114">
        <v>10</v>
      </c>
      <c r="X12" s="201"/>
      <c r="Y12" s="141" t="s">
        <v>44</v>
      </c>
      <c r="Z12" s="114" t="s">
        <v>45</v>
      </c>
      <c r="AA12" s="114">
        <v>10</v>
      </c>
      <c r="AB12" s="201"/>
      <c r="AC12" s="141" t="s">
        <v>44</v>
      </c>
      <c r="AD12" s="114" t="s">
        <v>45</v>
      </c>
      <c r="AE12" s="114">
        <v>10</v>
      </c>
      <c r="AF12" s="201"/>
      <c r="AG12" s="141" t="s">
        <v>44</v>
      </c>
      <c r="AH12" s="114" t="s">
        <v>45</v>
      </c>
      <c r="AI12" s="114">
        <v>10</v>
      </c>
      <c r="AJ12" s="201"/>
      <c r="AK12" s="141" t="s">
        <v>44</v>
      </c>
      <c r="AL12" s="114" t="s">
        <v>45</v>
      </c>
      <c r="AM12" s="114">
        <v>10</v>
      </c>
      <c r="AN12" s="201"/>
      <c r="AO12" s="141" t="s">
        <v>44</v>
      </c>
      <c r="AP12" s="114" t="s">
        <v>45</v>
      </c>
      <c r="AQ12" s="114">
        <v>10</v>
      </c>
      <c r="AR12" s="187"/>
      <c r="AS12" s="141" t="s">
        <v>44</v>
      </c>
      <c r="AT12" s="114" t="s">
        <v>45</v>
      </c>
      <c r="AU12" s="114">
        <v>10</v>
      </c>
      <c r="AV12" s="187"/>
    </row>
    <row r="13" spans="1:48" s="34" customFormat="1" ht="15" customHeight="1" x14ac:dyDescent="0.25">
      <c r="A13" s="141" t="s">
        <v>141</v>
      </c>
      <c r="B13" s="114" t="s">
        <v>142</v>
      </c>
      <c r="C13" s="114">
        <v>5</v>
      </c>
      <c r="D13" s="229"/>
      <c r="E13" s="141" t="s">
        <v>141</v>
      </c>
      <c r="F13" s="114" t="s">
        <v>142</v>
      </c>
      <c r="G13" s="114">
        <v>5</v>
      </c>
      <c r="H13" s="187"/>
      <c r="I13" s="141" t="s">
        <v>141</v>
      </c>
      <c r="J13" s="114" t="s">
        <v>142</v>
      </c>
      <c r="K13" s="114">
        <v>5</v>
      </c>
      <c r="L13" s="187"/>
      <c r="M13" s="141" t="s">
        <v>141</v>
      </c>
      <c r="N13" s="114" t="s">
        <v>142</v>
      </c>
      <c r="O13" s="114">
        <v>5</v>
      </c>
      <c r="P13" s="187"/>
      <c r="Q13" s="141" t="s">
        <v>141</v>
      </c>
      <c r="R13" s="114" t="s">
        <v>142</v>
      </c>
      <c r="S13" s="114">
        <v>5</v>
      </c>
      <c r="T13" s="187"/>
      <c r="U13" s="141" t="s">
        <v>141</v>
      </c>
      <c r="V13" s="114" t="s">
        <v>142</v>
      </c>
      <c r="W13" s="114">
        <v>5</v>
      </c>
      <c r="X13" s="201"/>
      <c r="Y13" s="141" t="s">
        <v>141</v>
      </c>
      <c r="Z13" s="114" t="s">
        <v>142</v>
      </c>
      <c r="AA13" s="114">
        <v>5</v>
      </c>
      <c r="AB13" s="201"/>
      <c r="AC13" s="141" t="s">
        <v>141</v>
      </c>
      <c r="AD13" s="114" t="s">
        <v>142</v>
      </c>
      <c r="AE13" s="114">
        <v>5</v>
      </c>
      <c r="AF13" s="201"/>
      <c r="AG13" s="141" t="s">
        <v>141</v>
      </c>
      <c r="AH13" s="114" t="s">
        <v>142</v>
      </c>
      <c r="AI13" s="114">
        <v>5</v>
      </c>
      <c r="AJ13" s="201"/>
      <c r="AK13" s="141" t="s">
        <v>141</v>
      </c>
      <c r="AL13" s="114" t="s">
        <v>142</v>
      </c>
      <c r="AM13" s="114">
        <v>5</v>
      </c>
      <c r="AN13" s="201"/>
      <c r="AO13" s="141" t="s">
        <v>141</v>
      </c>
      <c r="AP13" s="114" t="s">
        <v>142</v>
      </c>
      <c r="AQ13" s="114">
        <v>5</v>
      </c>
      <c r="AR13" s="187"/>
      <c r="AS13" s="141" t="s">
        <v>141</v>
      </c>
      <c r="AT13" s="114" t="s">
        <v>142</v>
      </c>
      <c r="AU13" s="114">
        <v>5</v>
      </c>
      <c r="AV13" s="187"/>
    </row>
    <row r="14" spans="1:48" s="34" customFormat="1" ht="15" customHeight="1" x14ac:dyDescent="0.25">
      <c r="A14" s="141" t="s">
        <v>13</v>
      </c>
      <c r="B14" s="114" t="s">
        <v>14</v>
      </c>
      <c r="C14" s="114">
        <v>10</v>
      </c>
      <c r="D14" s="229"/>
      <c r="E14" s="141" t="s">
        <v>13</v>
      </c>
      <c r="F14" s="114" t="s">
        <v>14</v>
      </c>
      <c r="G14" s="114">
        <v>10</v>
      </c>
      <c r="H14" s="187"/>
      <c r="I14" s="141" t="s">
        <v>13</v>
      </c>
      <c r="J14" s="114" t="s">
        <v>14</v>
      </c>
      <c r="K14" s="114">
        <v>10</v>
      </c>
      <c r="L14" s="187"/>
      <c r="M14" s="141" t="s">
        <v>13</v>
      </c>
      <c r="N14" s="114" t="s">
        <v>14</v>
      </c>
      <c r="O14" s="114">
        <v>10</v>
      </c>
      <c r="P14" s="187"/>
      <c r="Q14" s="141" t="s">
        <v>13</v>
      </c>
      <c r="R14" s="114" t="s">
        <v>14</v>
      </c>
      <c r="S14" s="114">
        <v>10</v>
      </c>
      <c r="T14" s="187"/>
      <c r="U14" s="141" t="s">
        <v>13</v>
      </c>
      <c r="V14" s="114" t="s">
        <v>14</v>
      </c>
      <c r="W14" s="114">
        <v>10</v>
      </c>
      <c r="X14" s="201"/>
      <c r="Y14" s="141" t="s">
        <v>13</v>
      </c>
      <c r="Z14" s="114" t="s">
        <v>14</v>
      </c>
      <c r="AA14" s="114">
        <v>10</v>
      </c>
      <c r="AB14" s="201"/>
      <c r="AC14" s="141" t="s">
        <v>13</v>
      </c>
      <c r="AD14" s="114" t="s">
        <v>14</v>
      </c>
      <c r="AE14" s="114">
        <v>10</v>
      </c>
      <c r="AF14" s="201"/>
      <c r="AG14" s="141" t="s">
        <v>13</v>
      </c>
      <c r="AH14" s="114" t="s">
        <v>14</v>
      </c>
      <c r="AI14" s="114">
        <v>10</v>
      </c>
      <c r="AJ14" s="201"/>
      <c r="AK14" s="141" t="s">
        <v>13</v>
      </c>
      <c r="AL14" s="114" t="s">
        <v>14</v>
      </c>
      <c r="AM14" s="114">
        <v>10</v>
      </c>
      <c r="AN14" s="201"/>
      <c r="AO14" s="141" t="s">
        <v>13</v>
      </c>
      <c r="AP14" s="114" t="s">
        <v>14</v>
      </c>
      <c r="AQ14" s="114">
        <v>10</v>
      </c>
      <c r="AR14" s="187"/>
      <c r="AS14" s="141" t="s">
        <v>13</v>
      </c>
      <c r="AT14" s="114" t="s">
        <v>14</v>
      </c>
      <c r="AU14" s="114">
        <v>10</v>
      </c>
      <c r="AV14" s="187"/>
    </row>
    <row r="15" spans="1:48" s="34" customFormat="1" ht="15" customHeight="1" x14ac:dyDescent="0.25">
      <c r="A15" s="141" t="s">
        <v>230</v>
      </c>
      <c r="B15" s="114" t="s">
        <v>232</v>
      </c>
      <c r="C15" s="114">
        <v>25</v>
      </c>
      <c r="D15" s="229"/>
      <c r="E15" s="141" t="s">
        <v>230</v>
      </c>
      <c r="F15" s="114" t="s">
        <v>232</v>
      </c>
      <c r="G15" s="114">
        <v>25</v>
      </c>
      <c r="H15" s="187"/>
      <c r="I15" s="141" t="s">
        <v>230</v>
      </c>
      <c r="J15" s="114" t="s">
        <v>232</v>
      </c>
      <c r="K15" s="114">
        <v>25</v>
      </c>
      <c r="L15" s="187"/>
      <c r="M15" s="141" t="s">
        <v>230</v>
      </c>
      <c r="N15" s="114" t="s">
        <v>232</v>
      </c>
      <c r="O15" s="114">
        <v>25</v>
      </c>
      <c r="P15" s="187"/>
      <c r="Q15" s="141" t="s">
        <v>230</v>
      </c>
      <c r="R15" s="114" t="s">
        <v>232</v>
      </c>
      <c r="S15" s="114">
        <v>25</v>
      </c>
      <c r="T15" s="187"/>
      <c r="U15" s="141" t="s">
        <v>230</v>
      </c>
      <c r="V15" s="114" t="s">
        <v>232</v>
      </c>
      <c r="W15" s="114">
        <v>25</v>
      </c>
      <c r="X15" s="201"/>
      <c r="Y15" s="141" t="s">
        <v>230</v>
      </c>
      <c r="Z15" s="114" t="s">
        <v>232</v>
      </c>
      <c r="AA15" s="114">
        <v>25</v>
      </c>
      <c r="AB15" s="201"/>
      <c r="AC15" s="141" t="s">
        <v>230</v>
      </c>
      <c r="AD15" s="114" t="s">
        <v>232</v>
      </c>
      <c r="AE15" s="114">
        <v>25</v>
      </c>
      <c r="AF15" s="201"/>
      <c r="AG15" s="141" t="s">
        <v>230</v>
      </c>
      <c r="AH15" s="114" t="s">
        <v>232</v>
      </c>
      <c r="AI15" s="114">
        <v>25</v>
      </c>
      <c r="AJ15" s="201"/>
      <c r="AK15" s="141" t="s">
        <v>230</v>
      </c>
      <c r="AL15" s="114" t="s">
        <v>232</v>
      </c>
      <c r="AM15" s="114">
        <v>25</v>
      </c>
      <c r="AN15" s="201"/>
      <c r="AO15" s="141" t="s">
        <v>230</v>
      </c>
      <c r="AP15" s="114" t="s">
        <v>232</v>
      </c>
      <c r="AQ15" s="114">
        <v>25</v>
      </c>
      <c r="AR15" s="187"/>
      <c r="AS15" s="141" t="s">
        <v>230</v>
      </c>
      <c r="AT15" s="114" t="s">
        <v>232</v>
      </c>
      <c r="AU15" s="114">
        <v>25</v>
      </c>
      <c r="AV15" s="187"/>
    </row>
    <row r="16" spans="1:48" s="34" customFormat="1" ht="15" customHeight="1" x14ac:dyDescent="0.25">
      <c r="A16" s="141" t="s">
        <v>27</v>
      </c>
      <c r="B16" s="114" t="s">
        <v>28</v>
      </c>
      <c r="C16" s="114">
        <v>10</v>
      </c>
      <c r="D16" s="231"/>
      <c r="E16" s="141" t="s">
        <v>27</v>
      </c>
      <c r="F16" s="114" t="s">
        <v>28</v>
      </c>
      <c r="G16" s="114">
        <v>10</v>
      </c>
      <c r="H16" s="232"/>
      <c r="I16" s="141" t="s">
        <v>27</v>
      </c>
      <c r="J16" s="114" t="s">
        <v>28</v>
      </c>
      <c r="K16" s="114">
        <v>10</v>
      </c>
      <c r="L16" s="232"/>
      <c r="M16" s="141" t="s">
        <v>27</v>
      </c>
      <c r="N16" s="114" t="s">
        <v>28</v>
      </c>
      <c r="O16" s="114">
        <v>10</v>
      </c>
      <c r="P16" s="232"/>
      <c r="Q16" s="141" t="s">
        <v>27</v>
      </c>
      <c r="R16" s="114" t="s">
        <v>28</v>
      </c>
      <c r="S16" s="114">
        <v>10</v>
      </c>
      <c r="T16" s="232"/>
      <c r="U16" s="141" t="s">
        <v>27</v>
      </c>
      <c r="V16" s="114" t="s">
        <v>28</v>
      </c>
      <c r="W16" s="114">
        <v>10</v>
      </c>
      <c r="X16" s="233"/>
      <c r="Y16" s="141" t="s">
        <v>27</v>
      </c>
      <c r="Z16" s="114" t="s">
        <v>28</v>
      </c>
      <c r="AA16" s="114">
        <v>10</v>
      </c>
      <c r="AB16" s="233"/>
      <c r="AC16" s="141" t="s">
        <v>27</v>
      </c>
      <c r="AD16" s="114" t="s">
        <v>28</v>
      </c>
      <c r="AE16" s="114">
        <v>10</v>
      </c>
      <c r="AF16" s="233"/>
      <c r="AG16" s="141" t="s">
        <v>27</v>
      </c>
      <c r="AH16" s="114" t="s">
        <v>28</v>
      </c>
      <c r="AI16" s="114">
        <v>10</v>
      </c>
      <c r="AJ16" s="233"/>
      <c r="AK16" s="141" t="s">
        <v>27</v>
      </c>
      <c r="AL16" s="114" t="s">
        <v>28</v>
      </c>
      <c r="AM16" s="114">
        <v>10</v>
      </c>
      <c r="AN16" s="233"/>
      <c r="AO16" s="141" t="s">
        <v>27</v>
      </c>
      <c r="AP16" s="114" t="s">
        <v>28</v>
      </c>
      <c r="AQ16" s="114">
        <v>10</v>
      </c>
      <c r="AR16" s="232"/>
      <c r="AS16" s="141" t="s">
        <v>27</v>
      </c>
      <c r="AT16" s="114" t="s">
        <v>28</v>
      </c>
      <c r="AU16" s="114">
        <v>10</v>
      </c>
      <c r="AV16" s="232"/>
    </row>
    <row r="17" spans="1:173" s="71" customFormat="1" ht="22.5" customHeight="1" thickBot="1" x14ac:dyDescent="0.3">
      <c r="A17" s="188" t="s">
        <v>55</v>
      </c>
      <c r="B17" s="189"/>
      <c r="C17" s="122">
        <f>SUM(C7:C16)</f>
        <v>160</v>
      </c>
      <c r="D17" s="230">
        <v>2.1</v>
      </c>
      <c r="E17" s="175" t="s">
        <v>55</v>
      </c>
      <c r="F17" s="189"/>
      <c r="G17" s="122">
        <f>SUM(G7:G16)</f>
        <v>160</v>
      </c>
      <c r="H17" s="69">
        <v>2.1</v>
      </c>
      <c r="I17" s="188" t="s">
        <v>55</v>
      </c>
      <c r="J17" s="189"/>
      <c r="K17" s="122">
        <f>SUM(K7:K16)</f>
        <v>160</v>
      </c>
      <c r="L17" s="69">
        <v>2.1</v>
      </c>
      <c r="M17" s="188" t="s">
        <v>55</v>
      </c>
      <c r="N17" s="189"/>
      <c r="O17" s="122">
        <f>SUM(O7:O16)</f>
        <v>160</v>
      </c>
      <c r="P17" s="69">
        <v>2.1</v>
      </c>
      <c r="Q17" s="188" t="s">
        <v>55</v>
      </c>
      <c r="R17" s="189"/>
      <c r="S17" s="122">
        <f>SUM(S7:S16)</f>
        <v>160</v>
      </c>
      <c r="T17" s="69">
        <v>2.1</v>
      </c>
      <c r="U17" s="188" t="s">
        <v>55</v>
      </c>
      <c r="V17" s="189"/>
      <c r="W17" s="122">
        <f>SUM(W7:W16)</f>
        <v>160</v>
      </c>
      <c r="X17" s="69">
        <v>2.1</v>
      </c>
      <c r="Y17" s="188" t="s">
        <v>55</v>
      </c>
      <c r="Z17" s="189"/>
      <c r="AA17" s="122">
        <f>SUM(AA7:AA16)</f>
        <v>160</v>
      </c>
      <c r="AB17" s="69">
        <v>2.1</v>
      </c>
      <c r="AC17" s="188" t="s">
        <v>55</v>
      </c>
      <c r="AD17" s="189"/>
      <c r="AE17" s="122">
        <f>SUM(AE7:AE16)</f>
        <v>160</v>
      </c>
      <c r="AF17" s="69">
        <v>2.1</v>
      </c>
      <c r="AG17" s="188" t="s">
        <v>55</v>
      </c>
      <c r="AH17" s="189"/>
      <c r="AI17" s="122">
        <f>SUM(AI7:AI16)</f>
        <v>160</v>
      </c>
      <c r="AJ17" s="69">
        <v>2.1</v>
      </c>
      <c r="AK17" s="188" t="s">
        <v>55</v>
      </c>
      <c r="AL17" s="189"/>
      <c r="AM17" s="122">
        <f>SUM(AM7:AM16)</f>
        <v>160</v>
      </c>
      <c r="AN17" s="69">
        <v>2.1</v>
      </c>
      <c r="AO17" s="188" t="s">
        <v>55</v>
      </c>
      <c r="AP17" s="189"/>
      <c r="AQ17" s="122">
        <f>SUM(AQ7:AQ16)</f>
        <v>160</v>
      </c>
      <c r="AR17" s="69">
        <v>2.1</v>
      </c>
      <c r="AS17" s="188" t="s">
        <v>55</v>
      </c>
      <c r="AT17" s="189"/>
      <c r="AU17" s="165">
        <f>SUM(AU7:AU16)</f>
        <v>160</v>
      </c>
      <c r="AV17" s="69">
        <v>2.1</v>
      </c>
    </row>
    <row r="18" spans="1:173" s="75" customFormat="1" ht="22.5" customHeight="1" x14ac:dyDescent="0.25">
      <c r="A18" s="79" t="s">
        <v>4</v>
      </c>
      <c r="B18" s="125" t="s">
        <v>241</v>
      </c>
      <c r="C18" s="190" t="s">
        <v>60</v>
      </c>
      <c r="D18" s="228"/>
      <c r="E18" s="79" t="s">
        <v>4</v>
      </c>
      <c r="F18" s="125" t="s">
        <v>241</v>
      </c>
      <c r="G18" s="190" t="s">
        <v>60</v>
      </c>
      <c r="H18" s="191"/>
      <c r="I18" s="79" t="s">
        <v>4</v>
      </c>
      <c r="J18" s="125" t="s">
        <v>241</v>
      </c>
      <c r="K18" s="190" t="s">
        <v>60</v>
      </c>
      <c r="L18" s="191"/>
      <c r="M18" s="79" t="s">
        <v>4</v>
      </c>
      <c r="N18" s="125" t="s">
        <v>241</v>
      </c>
      <c r="O18" s="190" t="s">
        <v>60</v>
      </c>
      <c r="P18" s="191"/>
      <c r="Q18" s="79" t="s">
        <v>4</v>
      </c>
      <c r="R18" s="125" t="s">
        <v>241</v>
      </c>
      <c r="S18" s="190" t="s">
        <v>60</v>
      </c>
      <c r="T18" s="191"/>
      <c r="U18" s="79" t="s">
        <v>4</v>
      </c>
      <c r="V18" s="125" t="s">
        <v>241</v>
      </c>
      <c r="W18" s="190" t="s">
        <v>60</v>
      </c>
      <c r="X18" s="191"/>
      <c r="Y18" s="79" t="s">
        <v>4</v>
      </c>
      <c r="Z18" s="125" t="s">
        <v>241</v>
      </c>
      <c r="AA18" s="190" t="s">
        <v>60</v>
      </c>
      <c r="AB18" s="191"/>
      <c r="AC18" s="79" t="s">
        <v>4</v>
      </c>
      <c r="AD18" s="125" t="s">
        <v>241</v>
      </c>
      <c r="AE18" s="190" t="s">
        <v>60</v>
      </c>
      <c r="AF18" s="191"/>
      <c r="AG18" s="79" t="s">
        <v>4</v>
      </c>
      <c r="AH18" s="125" t="s">
        <v>241</v>
      </c>
      <c r="AI18" s="190" t="s">
        <v>60</v>
      </c>
      <c r="AJ18" s="191"/>
      <c r="AK18" s="79" t="s">
        <v>4</v>
      </c>
      <c r="AL18" s="125" t="s">
        <v>241</v>
      </c>
      <c r="AM18" s="190" t="s">
        <v>60</v>
      </c>
      <c r="AN18" s="191"/>
      <c r="AO18" s="79" t="s">
        <v>4</v>
      </c>
      <c r="AP18" s="125" t="s">
        <v>241</v>
      </c>
      <c r="AQ18" s="190" t="s">
        <v>60</v>
      </c>
      <c r="AR18" s="191"/>
      <c r="AS18" s="79" t="s">
        <v>4</v>
      </c>
      <c r="AT18" s="166" t="s">
        <v>241</v>
      </c>
      <c r="AU18" s="190" t="s">
        <v>60</v>
      </c>
      <c r="AV18" s="191"/>
    </row>
    <row r="19" spans="1:173" s="34" customFormat="1" ht="15" customHeight="1" x14ac:dyDescent="0.25">
      <c r="A19" s="141" t="s">
        <v>7</v>
      </c>
      <c r="B19" s="114" t="s">
        <v>8</v>
      </c>
      <c r="C19" s="114">
        <v>50</v>
      </c>
      <c r="D19" s="167"/>
      <c r="E19" s="141" t="s">
        <v>7</v>
      </c>
      <c r="F19" s="114" t="s">
        <v>8</v>
      </c>
      <c r="G19" s="114">
        <v>50</v>
      </c>
      <c r="H19" s="167"/>
      <c r="I19" s="141" t="s">
        <v>7</v>
      </c>
      <c r="J19" s="114" t="s">
        <v>8</v>
      </c>
      <c r="K19" s="114">
        <v>50</v>
      </c>
      <c r="L19" s="167"/>
      <c r="M19" s="141" t="s">
        <v>7</v>
      </c>
      <c r="N19" s="114" t="s">
        <v>8</v>
      </c>
      <c r="O19" s="114">
        <v>50</v>
      </c>
      <c r="P19" s="167"/>
      <c r="Q19" s="141" t="s">
        <v>7</v>
      </c>
      <c r="R19" s="114" t="s">
        <v>8</v>
      </c>
      <c r="S19" s="114">
        <v>50</v>
      </c>
      <c r="T19" s="167"/>
      <c r="U19" s="141" t="s">
        <v>7</v>
      </c>
      <c r="V19" s="114" t="s">
        <v>8</v>
      </c>
      <c r="W19" s="114">
        <v>50</v>
      </c>
      <c r="X19" s="167"/>
      <c r="Y19" s="141" t="s">
        <v>7</v>
      </c>
      <c r="Z19" s="114" t="s">
        <v>8</v>
      </c>
      <c r="AA19" s="114">
        <v>50</v>
      </c>
      <c r="AB19" s="167"/>
      <c r="AC19" s="141" t="s">
        <v>7</v>
      </c>
      <c r="AD19" s="114" t="s">
        <v>8</v>
      </c>
      <c r="AE19" s="114">
        <v>50</v>
      </c>
      <c r="AF19" s="167"/>
      <c r="AG19" s="141" t="s">
        <v>7</v>
      </c>
      <c r="AH19" s="114" t="s">
        <v>8</v>
      </c>
      <c r="AI19" s="114">
        <v>50</v>
      </c>
      <c r="AJ19" s="167"/>
      <c r="AK19" s="141" t="s">
        <v>7</v>
      </c>
      <c r="AL19" s="114" t="s">
        <v>8</v>
      </c>
      <c r="AM19" s="114">
        <v>50</v>
      </c>
      <c r="AN19" s="167"/>
      <c r="AO19" s="141" t="s">
        <v>7</v>
      </c>
      <c r="AP19" s="114" t="s">
        <v>8</v>
      </c>
      <c r="AQ19" s="114">
        <v>50</v>
      </c>
      <c r="AR19" s="167"/>
      <c r="AS19" s="141" t="s">
        <v>7</v>
      </c>
      <c r="AT19" s="114" t="s">
        <v>8</v>
      </c>
      <c r="AU19" s="114">
        <v>50</v>
      </c>
      <c r="AV19" s="167"/>
    </row>
    <row r="20" spans="1:173" s="34" customFormat="1" ht="15" customHeight="1" x14ac:dyDescent="0.25">
      <c r="A20" s="141" t="s">
        <v>5</v>
      </c>
      <c r="B20" s="114" t="s">
        <v>6</v>
      </c>
      <c r="C20" s="114">
        <v>9</v>
      </c>
      <c r="D20" s="167"/>
      <c r="E20" s="141" t="s">
        <v>5</v>
      </c>
      <c r="F20" s="114" t="s">
        <v>6</v>
      </c>
      <c r="G20" s="114">
        <v>9</v>
      </c>
      <c r="H20" s="167"/>
      <c r="I20" s="141" t="s">
        <v>5</v>
      </c>
      <c r="J20" s="114" t="s">
        <v>6</v>
      </c>
      <c r="K20" s="114">
        <v>9</v>
      </c>
      <c r="L20" s="167"/>
      <c r="M20" s="141" t="s">
        <v>5</v>
      </c>
      <c r="N20" s="114" t="s">
        <v>6</v>
      </c>
      <c r="O20" s="114">
        <v>9</v>
      </c>
      <c r="P20" s="167"/>
      <c r="Q20" s="141" t="s">
        <v>5</v>
      </c>
      <c r="R20" s="114" t="s">
        <v>6</v>
      </c>
      <c r="S20" s="114">
        <v>9</v>
      </c>
      <c r="T20" s="167"/>
      <c r="U20" s="141" t="s">
        <v>5</v>
      </c>
      <c r="V20" s="114" t="s">
        <v>6</v>
      </c>
      <c r="W20" s="114">
        <v>9</v>
      </c>
      <c r="X20" s="167"/>
      <c r="Y20" s="141" t="s">
        <v>5</v>
      </c>
      <c r="Z20" s="114" t="s">
        <v>6</v>
      </c>
      <c r="AA20" s="114">
        <v>9</v>
      </c>
      <c r="AB20" s="167"/>
      <c r="AC20" s="141" t="s">
        <v>5</v>
      </c>
      <c r="AD20" s="114" t="s">
        <v>6</v>
      </c>
      <c r="AE20" s="114">
        <v>9</v>
      </c>
      <c r="AF20" s="167"/>
      <c r="AG20" s="141" t="s">
        <v>5</v>
      </c>
      <c r="AH20" s="114" t="s">
        <v>6</v>
      </c>
      <c r="AI20" s="114">
        <v>9</v>
      </c>
      <c r="AJ20" s="167"/>
      <c r="AK20" s="141" t="s">
        <v>5</v>
      </c>
      <c r="AL20" s="114" t="s">
        <v>6</v>
      </c>
      <c r="AM20" s="114">
        <v>9</v>
      </c>
      <c r="AN20" s="167"/>
      <c r="AO20" s="141" t="s">
        <v>5</v>
      </c>
      <c r="AP20" s="114" t="s">
        <v>6</v>
      </c>
      <c r="AQ20" s="114">
        <v>9</v>
      </c>
      <c r="AR20" s="167"/>
      <c r="AS20" s="141" t="s">
        <v>5</v>
      </c>
      <c r="AT20" s="114" t="s">
        <v>6</v>
      </c>
      <c r="AU20" s="114">
        <v>9</v>
      </c>
      <c r="AV20" s="167"/>
    </row>
    <row r="21" spans="1:173" s="34" customFormat="1" ht="15" customHeight="1" x14ac:dyDescent="0.25">
      <c r="A21" s="141" t="s">
        <v>52</v>
      </c>
      <c r="B21" s="114" t="s">
        <v>51</v>
      </c>
      <c r="C21" s="114">
        <v>10</v>
      </c>
      <c r="D21" s="167"/>
      <c r="E21" s="141" t="s">
        <v>52</v>
      </c>
      <c r="F21" s="114" t="s">
        <v>51</v>
      </c>
      <c r="G21" s="114">
        <v>10</v>
      </c>
      <c r="H21" s="167"/>
      <c r="I21" s="141" t="s">
        <v>52</v>
      </c>
      <c r="J21" s="114" t="s">
        <v>51</v>
      </c>
      <c r="K21" s="114">
        <v>10</v>
      </c>
      <c r="L21" s="167"/>
      <c r="M21" s="141" t="s">
        <v>52</v>
      </c>
      <c r="N21" s="114" t="s">
        <v>51</v>
      </c>
      <c r="O21" s="114">
        <v>10</v>
      </c>
      <c r="P21" s="167"/>
      <c r="Q21" s="141" t="s">
        <v>52</v>
      </c>
      <c r="R21" s="114" t="s">
        <v>51</v>
      </c>
      <c r="S21" s="114">
        <v>10</v>
      </c>
      <c r="T21" s="167"/>
      <c r="U21" s="141" t="s">
        <v>52</v>
      </c>
      <c r="V21" s="114" t="s">
        <v>51</v>
      </c>
      <c r="W21" s="114">
        <v>10</v>
      </c>
      <c r="X21" s="167"/>
      <c r="Y21" s="141" t="s">
        <v>52</v>
      </c>
      <c r="Z21" s="114" t="s">
        <v>51</v>
      </c>
      <c r="AA21" s="114">
        <v>10</v>
      </c>
      <c r="AB21" s="167"/>
      <c r="AC21" s="141" t="s">
        <v>52</v>
      </c>
      <c r="AD21" s="114" t="s">
        <v>51</v>
      </c>
      <c r="AE21" s="114">
        <v>10</v>
      </c>
      <c r="AF21" s="167"/>
      <c r="AG21" s="141" t="s">
        <v>52</v>
      </c>
      <c r="AH21" s="114" t="s">
        <v>51</v>
      </c>
      <c r="AI21" s="114">
        <v>10</v>
      </c>
      <c r="AJ21" s="167"/>
      <c r="AK21" s="141" t="s">
        <v>52</v>
      </c>
      <c r="AL21" s="114" t="s">
        <v>51</v>
      </c>
      <c r="AM21" s="114">
        <v>10</v>
      </c>
      <c r="AN21" s="167"/>
      <c r="AO21" s="141" t="s">
        <v>52</v>
      </c>
      <c r="AP21" s="114" t="s">
        <v>51</v>
      </c>
      <c r="AQ21" s="114">
        <v>10</v>
      </c>
      <c r="AR21" s="167"/>
      <c r="AS21" s="141" t="s">
        <v>52</v>
      </c>
      <c r="AT21" s="114" t="s">
        <v>51</v>
      </c>
      <c r="AU21" s="114">
        <v>10</v>
      </c>
      <c r="AV21" s="167"/>
    </row>
    <row r="22" spans="1:173" s="34" customFormat="1" ht="15" customHeight="1" x14ac:dyDescent="0.25">
      <c r="A22" s="141" t="s">
        <v>9</v>
      </c>
      <c r="B22" s="114" t="s">
        <v>10</v>
      </c>
      <c r="C22" s="114">
        <v>21</v>
      </c>
      <c r="D22" s="167"/>
      <c r="E22" s="141" t="s">
        <v>9</v>
      </c>
      <c r="F22" s="114" t="s">
        <v>10</v>
      </c>
      <c r="G22" s="114">
        <v>21</v>
      </c>
      <c r="H22" s="167"/>
      <c r="I22" s="141" t="s">
        <v>9</v>
      </c>
      <c r="J22" s="114" t="s">
        <v>10</v>
      </c>
      <c r="K22" s="114">
        <v>21</v>
      </c>
      <c r="L22" s="167"/>
      <c r="M22" s="141" t="s">
        <v>9</v>
      </c>
      <c r="N22" s="114" t="s">
        <v>10</v>
      </c>
      <c r="O22" s="114">
        <v>21</v>
      </c>
      <c r="P22" s="167"/>
      <c r="Q22" s="141" t="s">
        <v>9</v>
      </c>
      <c r="R22" s="114" t="s">
        <v>10</v>
      </c>
      <c r="S22" s="114">
        <v>21</v>
      </c>
      <c r="T22" s="167"/>
      <c r="U22" s="141" t="s">
        <v>9</v>
      </c>
      <c r="V22" s="114" t="s">
        <v>10</v>
      </c>
      <c r="W22" s="114">
        <v>21</v>
      </c>
      <c r="X22" s="167"/>
      <c r="Y22" s="141" t="s">
        <v>9</v>
      </c>
      <c r="Z22" s="114" t="s">
        <v>10</v>
      </c>
      <c r="AA22" s="114">
        <v>21</v>
      </c>
      <c r="AB22" s="167"/>
      <c r="AC22" s="141" t="s">
        <v>9</v>
      </c>
      <c r="AD22" s="114" t="s">
        <v>10</v>
      </c>
      <c r="AE22" s="114">
        <v>21</v>
      </c>
      <c r="AF22" s="167"/>
      <c r="AG22" s="141" t="s">
        <v>9</v>
      </c>
      <c r="AH22" s="114" t="s">
        <v>10</v>
      </c>
      <c r="AI22" s="114">
        <v>21</v>
      </c>
      <c r="AJ22" s="167"/>
      <c r="AK22" s="141" t="s">
        <v>9</v>
      </c>
      <c r="AL22" s="114" t="s">
        <v>10</v>
      </c>
      <c r="AM22" s="114">
        <v>21</v>
      </c>
      <c r="AN22" s="167"/>
      <c r="AO22" s="141" t="s">
        <v>9</v>
      </c>
      <c r="AP22" s="114" t="s">
        <v>10</v>
      </c>
      <c r="AQ22" s="114">
        <v>21</v>
      </c>
      <c r="AR22" s="167"/>
      <c r="AS22" s="141" t="s">
        <v>9</v>
      </c>
      <c r="AT22" s="114" t="s">
        <v>10</v>
      </c>
      <c r="AU22" s="114">
        <v>21</v>
      </c>
      <c r="AV22" s="167"/>
    </row>
    <row r="23" spans="1:173" s="34" customFormat="1" ht="15" customHeight="1" x14ac:dyDescent="0.25">
      <c r="A23" s="141" t="s">
        <v>11</v>
      </c>
      <c r="B23" s="114" t="s">
        <v>12</v>
      </c>
      <c r="C23" s="114">
        <v>10</v>
      </c>
      <c r="D23" s="167"/>
      <c r="E23" s="141" t="s">
        <v>11</v>
      </c>
      <c r="F23" s="114" t="s">
        <v>12</v>
      </c>
      <c r="G23" s="114">
        <v>10</v>
      </c>
      <c r="H23" s="167"/>
      <c r="I23" s="141" t="s">
        <v>11</v>
      </c>
      <c r="J23" s="114" t="s">
        <v>12</v>
      </c>
      <c r="K23" s="114">
        <v>10</v>
      </c>
      <c r="L23" s="167"/>
      <c r="M23" s="141" t="s">
        <v>11</v>
      </c>
      <c r="N23" s="114" t="s">
        <v>12</v>
      </c>
      <c r="O23" s="114">
        <v>10</v>
      </c>
      <c r="P23" s="167"/>
      <c r="Q23" s="141" t="s">
        <v>11</v>
      </c>
      <c r="R23" s="114" t="s">
        <v>12</v>
      </c>
      <c r="S23" s="114">
        <v>10</v>
      </c>
      <c r="T23" s="167"/>
      <c r="U23" s="141" t="s">
        <v>11</v>
      </c>
      <c r="V23" s="114" t="s">
        <v>12</v>
      </c>
      <c r="W23" s="114">
        <v>10</v>
      </c>
      <c r="X23" s="167"/>
      <c r="Y23" s="141" t="s">
        <v>11</v>
      </c>
      <c r="Z23" s="114" t="s">
        <v>12</v>
      </c>
      <c r="AA23" s="114">
        <v>10</v>
      </c>
      <c r="AB23" s="167"/>
      <c r="AC23" s="141" t="s">
        <v>11</v>
      </c>
      <c r="AD23" s="114" t="s">
        <v>12</v>
      </c>
      <c r="AE23" s="114">
        <v>10</v>
      </c>
      <c r="AF23" s="167"/>
      <c r="AG23" s="141" t="s">
        <v>11</v>
      </c>
      <c r="AH23" s="114" t="s">
        <v>12</v>
      </c>
      <c r="AI23" s="114">
        <v>10</v>
      </c>
      <c r="AJ23" s="167"/>
      <c r="AK23" s="141" t="s">
        <v>11</v>
      </c>
      <c r="AL23" s="114" t="s">
        <v>12</v>
      </c>
      <c r="AM23" s="114">
        <v>10</v>
      </c>
      <c r="AN23" s="167"/>
      <c r="AO23" s="141" t="s">
        <v>11</v>
      </c>
      <c r="AP23" s="114" t="s">
        <v>12</v>
      </c>
      <c r="AQ23" s="114">
        <v>10</v>
      </c>
      <c r="AR23" s="167"/>
      <c r="AS23" s="141" t="s">
        <v>11</v>
      </c>
      <c r="AT23" s="114" t="s">
        <v>12</v>
      </c>
      <c r="AU23" s="114">
        <v>10</v>
      </c>
      <c r="AV23" s="167"/>
    </row>
    <row r="24" spans="1:173" s="34" customFormat="1" ht="15" customHeight="1" x14ac:dyDescent="0.25">
      <c r="A24" s="141" t="s">
        <v>157</v>
      </c>
      <c r="B24" s="114" t="s">
        <v>158</v>
      </c>
      <c r="C24" s="114">
        <v>5</v>
      </c>
      <c r="D24" s="167"/>
      <c r="E24" s="141" t="s">
        <v>157</v>
      </c>
      <c r="F24" s="114" t="s">
        <v>158</v>
      </c>
      <c r="G24" s="114">
        <v>5</v>
      </c>
      <c r="H24" s="167"/>
      <c r="I24" s="141" t="s">
        <v>157</v>
      </c>
      <c r="J24" s="114" t="s">
        <v>158</v>
      </c>
      <c r="K24" s="114">
        <v>5</v>
      </c>
      <c r="L24" s="167"/>
      <c r="M24" s="141" t="s">
        <v>157</v>
      </c>
      <c r="N24" s="114" t="s">
        <v>158</v>
      </c>
      <c r="O24" s="114">
        <v>5</v>
      </c>
      <c r="P24" s="167"/>
      <c r="Q24" s="141" t="s">
        <v>157</v>
      </c>
      <c r="R24" s="114" t="s">
        <v>158</v>
      </c>
      <c r="S24" s="114">
        <v>5</v>
      </c>
      <c r="T24" s="167"/>
      <c r="U24" s="141" t="s">
        <v>157</v>
      </c>
      <c r="V24" s="114" t="s">
        <v>158</v>
      </c>
      <c r="W24" s="114">
        <v>5</v>
      </c>
      <c r="X24" s="167"/>
      <c r="Y24" s="141" t="s">
        <v>157</v>
      </c>
      <c r="Z24" s="114" t="s">
        <v>158</v>
      </c>
      <c r="AA24" s="114">
        <v>5</v>
      </c>
      <c r="AB24" s="167"/>
      <c r="AC24" s="141" t="s">
        <v>157</v>
      </c>
      <c r="AD24" s="114" t="s">
        <v>158</v>
      </c>
      <c r="AE24" s="114">
        <v>5</v>
      </c>
      <c r="AF24" s="167"/>
      <c r="AG24" s="141" t="s">
        <v>157</v>
      </c>
      <c r="AH24" s="114" t="s">
        <v>158</v>
      </c>
      <c r="AI24" s="114">
        <v>5</v>
      </c>
      <c r="AJ24" s="167"/>
      <c r="AK24" s="141" t="s">
        <v>157</v>
      </c>
      <c r="AL24" s="114" t="s">
        <v>158</v>
      </c>
      <c r="AM24" s="114">
        <v>5</v>
      </c>
      <c r="AN24" s="167"/>
      <c r="AO24" s="141" t="s">
        <v>157</v>
      </c>
      <c r="AP24" s="114" t="s">
        <v>158</v>
      </c>
      <c r="AQ24" s="114">
        <v>5</v>
      </c>
      <c r="AR24" s="167"/>
      <c r="AS24" s="141" t="s">
        <v>157</v>
      </c>
      <c r="AT24" s="114" t="s">
        <v>158</v>
      </c>
      <c r="AU24" s="114">
        <v>5</v>
      </c>
      <c r="AV24" s="167"/>
    </row>
    <row r="25" spans="1:173" s="34" customFormat="1" ht="15" customHeight="1" x14ac:dyDescent="0.25">
      <c r="A25" s="141" t="s">
        <v>13</v>
      </c>
      <c r="B25" s="114" t="s">
        <v>14</v>
      </c>
      <c r="C25" s="114">
        <v>5</v>
      </c>
      <c r="D25" s="167"/>
      <c r="E25" s="141" t="s">
        <v>13</v>
      </c>
      <c r="F25" s="114" t="s">
        <v>14</v>
      </c>
      <c r="G25" s="114">
        <v>5</v>
      </c>
      <c r="H25" s="167"/>
      <c r="I25" s="141" t="s">
        <v>13</v>
      </c>
      <c r="J25" s="114" t="s">
        <v>14</v>
      </c>
      <c r="K25" s="114">
        <v>5</v>
      </c>
      <c r="L25" s="167"/>
      <c r="M25" s="141" t="s">
        <v>13</v>
      </c>
      <c r="N25" s="114" t="s">
        <v>14</v>
      </c>
      <c r="O25" s="114">
        <v>5</v>
      </c>
      <c r="P25" s="167"/>
      <c r="Q25" s="141" t="s">
        <v>13</v>
      </c>
      <c r="R25" s="114" t="s">
        <v>14</v>
      </c>
      <c r="S25" s="114">
        <v>5</v>
      </c>
      <c r="T25" s="167"/>
      <c r="U25" s="141" t="s">
        <v>13</v>
      </c>
      <c r="V25" s="114" t="s">
        <v>14</v>
      </c>
      <c r="W25" s="114">
        <v>5</v>
      </c>
      <c r="X25" s="167"/>
      <c r="Y25" s="141" t="s">
        <v>13</v>
      </c>
      <c r="Z25" s="114" t="s">
        <v>14</v>
      </c>
      <c r="AA25" s="114">
        <v>5</v>
      </c>
      <c r="AB25" s="167"/>
      <c r="AC25" s="141" t="s">
        <v>13</v>
      </c>
      <c r="AD25" s="114" t="s">
        <v>14</v>
      </c>
      <c r="AE25" s="114">
        <v>5</v>
      </c>
      <c r="AF25" s="167"/>
      <c r="AG25" s="141" t="s">
        <v>13</v>
      </c>
      <c r="AH25" s="114" t="s">
        <v>14</v>
      </c>
      <c r="AI25" s="114">
        <v>5</v>
      </c>
      <c r="AJ25" s="167"/>
      <c r="AK25" s="141" t="s">
        <v>13</v>
      </c>
      <c r="AL25" s="114" t="s">
        <v>14</v>
      </c>
      <c r="AM25" s="114">
        <v>5</v>
      </c>
      <c r="AN25" s="167"/>
      <c r="AO25" s="141" t="s">
        <v>13</v>
      </c>
      <c r="AP25" s="114" t="s">
        <v>14</v>
      </c>
      <c r="AQ25" s="114">
        <v>5</v>
      </c>
      <c r="AR25" s="167"/>
      <c r="AS25" s="141" t="s">
        <v>13</v>
      </c>
      <c r="AT25" s="114" t="s">
        <v>14</v>
      </c>
      <c r="AU25" s="114">
        <v>5</v>
      </c>
      <c r="AV25" s="167"/>
    </row>
    <row r="26" spans="1:173" s="34" customFormat="1" ht="15" customHeight="1" x14ac:dyDescent="0.25">
      <c r="A26" s="141" t="s">
        <v>27</v>
      </c>
      <c r="B26" s="114" t="s">
        <v>28</v>
      </c>
      <c r="C26" s="114">
        <v>10</v>
      </c>
      <c r="D26" s="167"/>
      <c r="E26" s="141" t="s">
        <v>27</v>
      </c>
      <c r="F26" s="114" t="s">
        <v>28</v>
      </c>
      <c r="G26" s="114">
        <v>10</v>
      </c>
      <c r="H26" s="167"/>
      <c r="I26" s="141" t="s">
        <v>27</v>
      </c>
      <c r="J26" s="114" t="s">
        <v>28</v>
      </c>
      <c r="K26" s="114">
        <v>10</v>
      </c>
      <c r="L26" s="167"/>
      <c r="M26" s="141" t="s">
        <v>27</v>
      </c>
      <c r="N26" s="114" t="s">
        <v>28</v>
      </c>
      <c r="O26" s="114">
        <v>10</v>
      </c>
      <c r="P26" s="167"/>
      <c r="Q26" s="141" t="s">
        <v>27</v>
      </c>
      <c r="R26" s="114" t="s">
        <v>28</v>
      </c>
      <c r="S26" s="114">
        <v>10</v>
      </c>
      <c r="T26" s="167"/>
      <c r="U26" s="141" t="s">
        <v>27</v>
      </c>
      <c r="V26" s="114" t="s">
        <v>28</v>
      </c>
      <c r="W26" s="114">
        <v>10</v>
      </c>
      <c r="X26" s="167"/>
      <c r="Y26" s="141" t="s">
        <v>27</v>
      </c>
      <c r="Z26" s="114" t="s">
        <v>28</v>
      </c>
      <c r="AA26" s="114">
        <v>10</v>
      </c>
      <c r="AB26" s="167"/>
      <c r="AC26" s="141" t="s">
        <v>27</v>
      </c>
      <c r="AD26" s="114" t="s">
        <v>28</v>
      </c>
      <c r="AE26" s="114">
        <v>10</v>
      </c>
      <c r="AF26" s="167"/>
      <c r="AG26" s="141" t="s">
        <v>27</v>
      </c>
      <c r="AH26" s="114" t="s">
        <v>28</v>
      </c>
      <c r="AI26" s="114">
        <v>10</v>
      </c>
      <c r="AJ26" s="167"/>
      <c r="AK26" s="141" t="s">
        <v>27</v>
      </c>
      <c r="AL26" s="114" t="s">
        <v>28</v>
      </c>
      <c r="AM26" s="114">
        <v>10</v>
      </c>
      <c r="AN26" s="167"/>
      <c r="AO26" s="141" t="s">
        <v>27</v>
      </c>
      <c r="AP26" s="114" t="s">
        <v>28</v>
      </c>
      <c r="AQ26" s="114">
        <v>10</v>
      </c>
      <c r="AR26" s="167"/>
      <c r="AS26" s="141" t="s">
        <v>27</v>
      </c>
      <c r="AT26" s="114" t="s">
        <v>28</v>
      </c>
      <c r="AU26" s="114">
        <v>10</v>
      </c>
      <c r="AV26" s="167"/>
    </row>
    <row r="27" spans="1:173" s="70" customFormat="1" ht="22.5" customHeight="1" thickBot="1" x14ac:dyDescent="0.3">
      <c r="A27" s="174" t="s">
        <v>55</v>
      </c>
      <c r="B27" s="175"/>
      <c r="C27" s="123">
        <f>SUM(C19:C26)</f>
        <v>120</v>
      </c>
      <c r="D27" s="69">
        <v>0.68</v>
      </c>
      <c r="E27" s="174" t="s">
        <v>55</v>
      </c>
      <c r="F27" s="175"/>
      <c r="G27" s="123">
        <f>SUM(G19:G26)</f>
        <v>120</v>
      </c>
      <c r="H27" s="69">
        <v>0.68</v>
      </c>
      <c r="I27" s="174" t="s">
        <v>55</v>
      </c>
      <c r="J27" s="175"/>
      <c r="K27" s="123">
        <f>SUM(K19:K26)</f>
        <v>120</v>
      </c>
      <c r="L27" s="69">
        <v>0.68</v>
      </c>
      <c r="M27" s="174" t="s">
        <v>55</v>
      </c>
      <c r="N27" s="175"/>
      <c r="O27" s="123">
        <f>SUM(O19:O26)</f>
        <v>120</v>
      </c>
      <c r="P27" s="69">
        <v>0.68</v>
      </c>
      <c r="Q27" s="174" t="s">
        <v>55</v>
      </c>
      <c r="R27" s="175"/>
      <c r="S27" s="123">
        <f>SUM(S19:S26)</f>
        <v>120</v>
      </c>
      <c r="T27" s="69">
        <v>0.68</v>
      </c>
      <c r="U27" s="174" t="s">
        <v>55</v>
      </c>
      <c r="V27" s="175"/>
      <c r="W27" s="123">
        <f>SUM(W19:W26)</f>
        <v>120</v>
      </c>
      <c r="X27" s="69">
        <v>0.68</v>
      </c>
      <c r="Y27" s="174" t="s">
        <v>55</v>
      </c>
      <c r="Z27" s="175"/>
      <c r="AA27" s="123">
        <f>SUM(AA19:AA26)</f>
        <v>120</v>
      </c>
      <c r="AB27" s="69">
        <v>0.68</v>
      </c>
      <c r="AC27" s="174" t="s">
        <v>55</v>
      </c>
      <c r="AD27" s="175"/>
      <c r="AE27" s="123">
        <f>SUM(AE19:AE26)</f>
        <v>120</v>
      </c>
      <c r="AF27" s="69">
        <v>0.68</v>
      </c>
      <c r="AG27" s="174" t="s">
        <v>55</v>
      </c>
      <c r="AH27" s="175"/>
      <c r="AI27" s="123">
        <f>SUM(AI19:AI26)</f>
        <v>120</v>
      </c>
      <c r="AJ27" s="69">
        <v>0.68</v>
      </c>
      <c r="AK27" s="174" t="s">
        <v>55</v>
      </c>
      <c r="AL27" s="175"/>
      <c r="AM27" s="123">
        <f>SUM(AM19:AM26)</f>
        <v>120</v>
      </c>
      <c r="AN27" s="69">
        <v>0.68</v>
      </c>
      <c r="AO27" s="174" t="s">
        <v>55</v>
      </c>
      <c r="AP27" s="175"/>
      <c r="AQ27" s="123">
        <f>SUM(AQ19:AQ26)</f>
        <v>120</v>
      </c>
      <c r="AR27" s="69">
        <v>0.68</v>
      </c>
      <c r="AS27" s="174" t="s">
        <v>55</v>
      </c>
      <c r="AT27" s="175"/>
      <c r="AU27" s="123">
        <f>SUM(AU19:AU26)</f>
        <v>120</v>
      </c>
      <c r="AV27" s="69">
        <v>0.68</v>
      </c>
    </row>
    <row r="28" spans="1:173" s="1" customFormat="1" ht="22.5" customHeight="1" x14ac:dyDescent="0.2">
      <c r="A28" s="72" t="s">
        <v>43</v>
      </c>
      <c r="B28" s="124" t="s">
        <v>48</v>
      </c>
      <c r="C28" s="176" t="s">
        <v>231</v>
      </c>
      <c r="D28" s="177"/>
      <c r="E28" s="72" t="s">
        <v>43</v>
      </c>
      <c r="F28" s="124" t="s">
        <v>48</v>
      </c>
      <c r="G28" s="176" t="s">
        <v>283</v>
      </c>
      <c r="H28" s="177"/>
      <c r="I28" s="72" t="s">
        <v>43</v>
      </c>
      <c r="J28" s="124" t="s">
        <v>48</v>
      </c>
      <c r="K28" s="176" t="s">
        <v>283</v>
      </c>
      <c r="L28" s="177"/>
      <c r="M28" s="72" t="s">
        <v>43</v>
      </c>
      <c r="N28" s="124" t="s">
        <v>48</v>
      </c>
      <c r="O28" s="176" t="s">
        <v>283</v>
      </c>
      <c r="P28" s="177"/>
      <c r="Q28" s="72" t="s">
        <v>43</v>
      </c>
      <c r="R28" s="124" t="s">
        <v>48</v>
      </c>
      <c r="S28" s="176" t="s">
        <v>283</v>
      </c>
      <c r="T28" s="177"/>
      <c r="U28" s="72" t="s">
        <v>43</v>
      </c>
      <c r="V28" s="124" t="s">
        <v>48</v>
      </c>
      <c r="W28" s="176" t="s">
        <v>283</v>
      </c>
      <c r="X28" s="177"/>
      <c r="Y28" s="72" t="s">
        <v>43</v>
      </c>
      <c r="Z28" s="124" t="s">
        <v>48</v>
      </c>
      <c r="AA28" s="176" t="s">
        <v>283</v>
      </c>
      <c r="AB28" s="177"/>
      <c r="AC28" s="72" t="s">
        <v>43</v>
      </c>
      <c r="AD28" s="124" t="s">
        <v>48</v>
      </c>
      <c r="AE28" s="176" t="s">
        <v>284</v>
      </c>
      <c r="AF28" s="177"/>
      <c r="AG28" s="72" t="s">
        <v>43</v>
      </c>
      <c r="AH28" s="124" t="s">
        <v>48</v>
      </c>
      <c r="AI28" s="176" t="s">
        <v>284</v>
      </c>
      <c r="AJ28" s="177"/>
      <c r="AK28" s="72" t="s">
        <v>43</v>
      </c>
      <c r="AL28" s="124" t="s">
        <v>48</v>
      </c>
      <c r="AM28" s="176" t="s">
        <v>284</v>
      </c>
      <c r="AN28" s="177"/>
      <c r="AO28" s="72" t="s">
        <v>43</v>
      </c>
      <c r="AP28" s="124" t="s">
        <v>48</v>
      </c>
      <c r="AQ28" s="176" t="s">
        <v>284</v>
      </c>
      <c r="AR28" s="177"/>
      <c r="AS28" s="72" t="s">
        <v>43</v>
      </c>
      <c r="AT28" s="124" t="s">
        <v>48</v>
      </c>
      <c r="AU28" s="176" t="s">
        <v>235</v>
      </c>
      <c r="AV28" s="177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</row>
    <row r="29" spans="1:173" s="38" customFormat="1" ht="15" customHeight="1" x14ac:dyDescent="0.25">
      <c r="A29" s="141" t="s">
        <v>5</v>
      </c>
      <c r="B29" s="114" t="s">
        <v>6</v>
      </c>
      <c r="C29" s="114">
        <v>160</v>
      </c>
      <c r="D29" s="178"/>
      <c r="E29" s="141" t="s">
        <v>5</v>
      </c>
      <c r="F29" s="114" t="s">
        <v>6</v>
      </c>
      <c r="G29" s="114">
        <v>300</v>
      </c>
      <c r="H29" s="178"/>
      <c r="I29" s="141" t="s">
        <v>5</v>
      </c>
      <c r="J29" s="114" t="s">
        <v>6</v>
      </c>
      <c r="K29" s="114">
        <v>300</v>
      </c>
      <c r="L29" s="178"/>
      <c r="M29" s="141" t="s">
        <v>5</v>
      </c>
      <c r="N29" s="114" t="s">
        <v>6</v>
      </c>
      <c r="O29" s="114">
        <v>300</v>
      </c>
      <c r="P29" s="178"/>
      <c r="Q29" s="141" t="s">
        <v>5</v>
      </c>
      <c r="R29" s="114" t="s">
        <v>6</v>
      </c>
      <c r="S29" s="114">
        <v>300</v>
      </c>
      <c r="T29" s="178"/>
      <c r="U29" s="141" t="s">
        <v>5</v>
      </c>
      <c r="V29" s="114" t="s">
        <v>6</v>
      </c>
      <c r="W29" s="114">
        <v>300</v>
      </c>
      <c r="X29" s="178"/>
      <c r="Y29" s="141" t="s">
        <v>5</v>
      </c>
      <c r="Z29" s="114" t="s">
        <v>6</v>
      </c>
      <c r="AA29" s="114">
        <v>300</v>
      </c>
      <c r="AB29" s="178"/>
      <c r="AC29" s="141" t="s">
        <v>5</v>
      </c>
      <c r="AD29" s="114" t="s">
        <v>6</v>
      </c>
      <c r="AE29" s="114">
        <v>350</v>
      </c>
      <c r="AF29" s="178"/>
      <c r="AG29" s="141" t="s">
        <v>5</v>
      </c>
      <c r="AH29" s="114" t="s">
        <v>6</v>
      </c>
      <c r="AI29" s="114">
        <v>350</v>
      </c>
      <c r="AJ29" s="178"/>
      <c r="AK29" s="141" t="s">
        <v>5</v>
      </c>
      <c r="AL29" s="114" t="s">
        <v>6</v>
      </c>
      <c r="AM29" s="114">
        <v>350</v>
      </c>
      <c r="AN29" s="178"/>
      <c r="AO29" s="141" t="s">
        <v>5</v>
      </c>
      <c r="AP29" s="114" t="s">
        <v>6</v>
      </c>
      <c r="AQ29" s="114">
        <v>350</v>
      </c>
      <c r="AR29" s="178"/>
      <c r="AS29" s="141" t="s">
        <v>5</v>
      </c>
      <c r="AT29" s="114" t="s">
        <v>6</v>
      </c>
      <c r="AU29" s="114">
        <v>35</v>
      </c>
      <c r="AV29" s="178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</row>
    <row r="30" spans="1:173" s="38" customFormat="1" ht="15" customHeight="1" x14ac:dyDescent="0.25">
      <c r="A30" s="141" t="s">
        <v>11</v>
      </c>
      <c r="B30" s="114" t="s">
        <v>12</v>
      </c>
      <c r="C30" s="114">
        <v>150</v>
      </c>
      <c r="D30" s="178"/>
      <c r="E30" s="141" t="s">
        <v>11</v>
      </c>
      <c r="F30" s="114" t="s">
        <v>12</v>
      </c>
      <c r="G30" s="114">
        <v>160</v>
      </c>
      <c r="H30" s="178"/>
      <c r="I30" s="141" t="s">
        <v>11</v>
      </c>
      <c r="J30" s="114" t="s">
        <v>12</v>
      </c>
      <c r="K30" s="114">
        <v>160</v>
      </c>
      <c r="L30" s="178"/>
      <c r="M30" s="141" t="s">
        <v>11</v>
      </c>
      <c r="N30" s="114" t="s">
        <v>12</v>
      </c>
      <c r="O30" s="114">
        <v>160</v>
      </c>
      <c r="P30" s="178"/>
      <c r="Q30" s="141" t="s">
        <v>11</v>
      </c>
      <c r="R30" s="114" t="s">
        <v>12</v>
      </c>
      <c r="S30" s="114">
        <v>160</v>
      </c>
      <c r="T30" s="178"/>
      <c r="U30" s="141" t="s">
        <v>11</v>
      </c>
      <c r="V30" s="114" t="s">
        <v>12</v>
      </c>
      <c r="W30" s="114">
        <v>160</v>
      </c>
      <c r="X30" s="178"/>
      <c r="Y30" s="141" t="s">
        <v>11</v>
      </c>
      <c r="Z30" s="114" t="s">
        <v>12</v>
      </c>
      <c r="AA30" s="114">
        <v>160</v>
      </c>
      <c r="AB30" s="178"/>
      <c r="AC30" s="141" t="s">
        <v>11</v>
      </c>
      <c r="AD30" s="114" t="s">
        <v>12</v>
      </c>
      <c r="AE30" s="114">
        <v>210</v>
      </c>
      <c r="AF30" s="178"/>
      <c r="AG30" s="141" t="s">
        <v>11</v>
      </c>
      <c r="AH30" s="114" t="s">
        <v>12</v>
      </c>
      <c r="AI30" s="114">
        <v>210</v>
      </c>
      <c r="AJ30" s="178"/>
      <c r="AK30" s="141" t="s">
        <v>11</v>
      </c>
      <c r="AL30" s="114" t="s">
        <v>12</v>
      </c>
      <c r="AM30" s="114">
        <v>210</v>
      </c>
      <c r="AN30" s="178"/>
      <c r="AO30" s="141" t="s">
        <v>11</v>
      </c>
      <c r="AP30" s="114" t="s">
        <v>12</v>
      </c>
      <c r="AQ30" s="114">
        <v>210</v>
      </c>
      <c r="AR30" s="178"/>
      <c r="AS30" s="141" t="s">
        <v>11</v>
      </c>
      <c r="AT30" s="114" t="s">
        <v>12</v>
      </c>
      <c r="AU30" s="114">
        <v>85</v>
      </c>
      <c r="AV30" s="178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</row>
    <row r="31" spans="1:173" s="38" customFormat="1" ht="15" customHeight="1" x14ac:dyDescent="0.25">
      <c r="A31" s="141" t="s">
        <v>25</v>
      </c>
      <c r="B31" s="114" t="s">
        <v>26</v>
      </c>
      <c r="C31" s="114">
        <v>20</v>
      </c>
      <c r="D31" s="178"/>
      <c r="E31" s="141" t="s">
        <v>25</v>
      </c>
      <c r="F31" s="114" t="s">
        <v>26</v>
      </c>
      <c r="G31" s="114">
        <v>20</v>
      </c>
      <c r="H31" s="178"/>
      <c r="I31" s="141" t="s">
        <v>25</v>
      </c>
      <c r="J31" s="114" t="s">
        <v>26</v>
      </c>
      <c r="K31" s="114">
        <v>20</v>
      </c>
      <c r="L31" s="178"/>
      <c r="M31" s="141" t="s">
        <v>25</v>
      </c>
      <c r="N31" s="114" t="s">
        <v>26</v>
      </c>
      <c r="O31" s="114">
        <v>20</v>
      </c>
      <c r="P31" s="178"/>
      <c r="Q31" s="141" t="s">
        <v>25</v>
      </c>
      <c r="R31" s="114" t="s">
        <v>26</v>
      </c>
      <c r="S31" s="114">
        <v>20</v>
      </c>
      <c r="T31" s="178"/>
      <c r="U31" s="141" t="s">
        <v>25</v>
      </c>
      <c r="V31" s="114" t="s">
        <v>26</v>
      </c>
      <c r="W31" s="114">
        <v>20</v>
      </c>
      <c r="X31" s="178"/>
      <c r="Y31" s="141" t="s">
        <v>25</v>
      </c>
      <c r="Z31" s="114" t="s">
        <v>26</v>
      </c>
      <c r="AA31" s="114">
        <v>20</v>
      </c>
      <c r="AB31" s="178"/>
      <c r="AC31" s="141" t="s">
        <v>25</v>
      </c>
      <c r="AD31" s="114" t="s">
        <v>26</v>
      </c>
      <c r="AE31" s="114">
        <v>20</v>
      </c>
      <c r="AF31" s="178"/>
      <c r="AG31" s="141" t="s">
        <v>25</v>
      </c>
      <c r="AH31" s="114" t="s">
        <v>26</v>
      </c>
      <c r="AI31" s="114">
        <v>20</v>
      </c>
      <c r="AJ31" s="178"/>
      <c r="AK31" s="141" t="s">
        <v>25</v>
      </c>
      <c r="AL31" s="114" t="s">
        <v>26</v>
      </c>
      <c r="AM31" s="114">
        <v>20</v>
      </c>
      <c r="AN31" s="178"/>
      <c r="AO31" s="141" t="s">
        <v>25</v>
      </c>
      <c r="AP31" s="114" t="s">
        <v>26</v>
      </c>
      <c r="AQ31" s="114">
        <v>20</v>
      </c>
      <c r="AR31" s="178"/>
      <c r="AS31" s="141" t="s">
        <v>25</v>
      </c>
      <c r="AT31" s="114" t="s">
        <v>26</v>
      </c>
      <c r="AU31" s="114">
        <v>10</v>
      </c>
      <c r="AV31" s="178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</row>
    <row r="32" spans="1:173" s="38" customFormat="1" ht="15" customHeight="1" x14ac:dyDescent="0.25">
      <c r="A32" s="141" t="s">
        <v>44</v>
      </c>
      <c r="B32" s="114" t="s">
        <v>45</v>
      </c>
      <c r="C32" s="114">
        <v>35</v>
      </c>
      <c r="D32" s="178"/>
      <c r="E32" s="141" t="s">
        <v>44</v>
      </c>
      <c r="F32" s="114" t="s">
        <v>45</v>
      </c>
      <c r="G32" s="114">
        <v>35</v>
      </c>
      <c r="H32" s="178"/>
      <c r="I32" s="141" t="s">
        <v>44</v>
      </c>
      <c r="J32" s="114" t="s">
        <v>45</v>
      </c>
      <c r="K32" s="114">
        <v>35</v>
      </c>
      <c r="L32" s="178"/>
      <c r="M32" s="141" t="s">
        <v>44</v>
      </c>
      <c r="N32" s="114" t="s">
        <v>45</v>
      </c>
      <c r="O32" s="114">
        <v>35</v>
      </c>
      <c r="P32" s="178"/>
      <c r="Q32" s="141" t="s">
        <v>44</v>
      </c>
      <c r="R32" s="114" t="s">
        <v>45</v>
      </c>
      <c r="S32" s="114">
        <v>35</v>
      </c>
      <c r="T32" s="178"/>
      <c r="U32" s="141" t="s">
        <v>44</v>
      </c>
      <c r="V32" s="114" t="s">
        <v>45</v>
      </c>
      <c r="W32" s="114">
        <v>35</v>
      </c>
      <c r="X32" s="178"/>
      <c r="Y32" s="141" t="s">
        <v>44</v>
      </c>
      <c r="Z32" s="114" t="s">
        <v>45</v>
      </c>
      <c r="AA32" s="114">
        <v>35</v>
      </c>
      <c r="AB32" s="178"/>
      <c r="AC32" s="141" t="s">
        <v>44</v>
      </c>
      <c r="AD32" s="114" t="s">
        <v>45</v>
      </c>
      <c r="AE32" s="114">
        <v>35</v>
      </c>
      <c r="AF32" s="178"/>
      <c r="AG32" s="141" t="s">
        <v>44</v>
      </c>
      <c r="AH32" s="114" t="s">
        <v>45</v>
      </c>
      <c r="AI32" s="114">
        <v>35</v>
      </c>
      <c r="AJ32" s="178"/>
      <c r="AK32" s="141" t="s">
        <v>44</v>
      </c>
      <c r="AL32" s="114" t="s">
        <v>45</v>
      </c>
      <c r="AM32" s="114">
        <v>35</v>
      </c>
      <c r="AN32" s="178"/>
      <c r="AO32" s="141" t="s">
        <v>44</v>
      </c>
      <c r="AP32" s="114" t="s">
        <v>45</v>
      </c>
      <c r="AQ32" s="114">
        <v>35</v>
      </c>
      <c r="AR32" s="178"/>
      <c r="AS32" s="141" t="s">
        <v>44</v>
      </c>
      <c r="AT32" s="114" t="s">
        <v>45</v>
      </c>
      <c r="AU32" s="114">
        <v>35</v>
      </c>
      <c r="AV32" s="178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</row>
    <row r="33" spans="1:173" s="38" customFormat="1" ht="15" customHeight="1" x14ac:dyDescent="0.25">
      <c r="A33" s="141" t="s">
        <v>58</v>
      </c>
      <c r="B33" s="114" t="s">
        <v>59</v>
      </c>
      <c r="C33" s="114">
        <v>25</v>
      </c>
      <c r="D33" s="178"/>
      <c r="E33" s="141" t="s">
        <v>58</v>
      </c>
      <c r="F33" s="114" t="s">
        <v>59</v>
      </c>
      <c r="G33" s="114">
        <v>25</v>
      </c>
      <c r="H33" s="178"/>
      <c r="I33" s="141" t="s">
        <v>58</v>
      </c>
      <c r="J33" s="114" t="s">
        <v>59</v>
      </c>
      <c r="K33" s="114">
        <v>25</v>
      </c>
      <c r="L33" s="178"/>
      <c r="M33" s="141" t="s">
        <v>58</v>
      </c>
      <c r="N33" s="114" t="s">
        <v>59</v>
      </c>
      <c r="O33" s="114">
        <v>25</v>
      </c>
      <c r="P33" s="178"/>
      <c r="Q33" s="141" t="s">
        <v>58</v>
      </c>
      <c r="R33" s="114" t="s">
        <v>59</v>
      </c>
      <c r="S33" s="114">
        <v>25</v>
      </c>
      <c r="T33" s="178"/>
      <c r="U33" s="141" t="s">
        <v>58</v>
      </c>
      <c r="V33" s="114" t="s">
        <v>59</v>
      </c>
      <c r="W33" s="114">
        <v>25</v>
      </c>
      <c r="X33" s="178"/>
      <c r="Y33" s="141" t="s">
        <v>58</v>
      </c>
      <c r="Z33" s="114" t="s">
        <v>59</v>
      </c>
      <c r="AA33" s="114">
        <v>25</v>
      </c>
      <c r="AB33" s="178"/>
      <c r="AC33" s="141" t="s">
        <v>58</v>
      </c>
      <c r="AD33" s="114" t="s">
        <v>59</v>
      </c>
      <c r="AE33" s="114">
        <v>25</v>
      </c>
      <c r="AF33" s="178"/>
      <c r="AG33" s="141" t="s">
        <v>58</v>
      </c>
      <c r="AH33" s="114" t="s">
        <v>59</v>
      </c>
      <c r="AI33" s="114">
        <v>25</v>
      </c>
      <c r="AJ33" s="178"/>
      <c r="AK33" s="141" t="s">
        <v>58</v>
      </c>
      <c r="AL33" s="114" t="s">
        <v>59</v>
      </c>
      <c r="AM33" s="114">
        <v>25</v>
      </c>
      <c r="AN33" s="178"/>
      <c r="AO33" s="141" t="s">
        <v>58</v>
      </c>
      <c r="AP33" s="114" t="s">
        <v>59</v>
      </c>
      <c r="AQ33" s="114">
        <v>25</v>
      </c>
      <c r="AR33" s="178"/>
      <c r="AS33" s="141" t="s">
        <v>58</v>
      </c>
      <c r="AT33" s="114" t="s">
        <v>59</v>
      </c>
      <c r="AU33" s="114">
        <v>25</v>
      </c>
      <c r="AV33" s="178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</row>
    <row r="34" spans="1:173" s="38" customFormat="1" ht="15" customHeight="1" x14ac:dyDescent="0.25">
      <c r="A34" s="141" t="s">
        <v>141</v>
      </c>
      <c r="B34" s="114" t="s">
        <v>142</v>
      </c>
      <c r="C34" s="114">
        <v>5</v>
      </c>
      <c r="D34" s="178"/>
      <c r="E34" s="141" t="s">
        <v>141</v>
      </c>
      <c r="F34" s="114" t="s">
        <v>142</v>
      </c>
      <c r="G34" s="114">
        <v>5</v>
      </c>
      <c r="H34" s="178"/>
      <c r="I34" s="141" t="s">
        <v>141</v>
      </c>
      <c r="J34" s="114" t="s">
        <v>142</v>
      </c>
      <c r="K34" s="114">
        <v>5</v>
      </c>
      <c r="L34" s="178"/>
      <c r="M34" s="141" t="s">
        <v>141</v>
      </c>
      <c r="N34" s="114" t="s">
        <v>142</v>
      </c>
      <c r="O34" s="114">
        <v>5</v>
      </c>
      <c r="P34" s="178"/>
      <c r="Q34" s="141" t="s">
        <v>141</v>
      </c>
      <c r="R34" s="114" t="s">
        <v>142</v>
      </c>
      <c r="S34" s="114">
        <v>5</v>
      </c>
      <c r="T34" s="178"/>
      <c r="U34" s="141" t="s">
        <v>141</v>
      </c>
      <c r="V34" s="114" t="s">
        <v>142</v>
      </c>
      <c r="W34" s="114">
        <v>5</v>
      </c>
      <c r="X34" s="178"/>
      <c r="Y34" s="141" t="s">
        <v>141</v>
      </c>
      <c r="Z34" s="114" t="s">
        <v>142</v>
      </c>
      <c r="AA34" s="114">
        <v>5</v>
      </c>
      <c r="AB34" s="178"/>
      <c r="AC34" s="141" t="s">
        <v>141</v>
      </c>
      <c r="AD34" s="114" t="s">
        <v>142</v>
      </c>
      <c r="AE34" s="114">
        <v>5</v>
      </c>
      <c r="AF34" s="178"/>
      <c r="AG34" s="141" t="s">
        <v>141</v>
      </c>
      <c r="AH34" s="114" t="s">
        <v>142</v>
      </c>
      <c r="AI34" s="114">
        <v>5</v>
      </c>
      <c r="AJ34" s="178"/>
      <c r="AK34" s="141" t="s">
        <v>141</v>
      </c>
      <c r="AL34" s="114" t="s">
        <v>142</v>
      </c>
      <c r="AM34" s="114">
        <v>5</v>
      </c>
      <c r="AN34" s="178"/>
      <c r="AO34" s="141" t="s">
        <v>141</v>
      </c>
      <c r="AP34" s="114" t="s">
        <v>142</v>
      </c>
      <c r="AQ34" s="114">
        <v>5</v>
      </c>
      <c r="AR34" s="178"/>
      <c r="AS34" s="141" t="s">
        <v>141</v>
      </c>
      <c r="AT34" s="114" t="s">
        <v>142</v>
      </c>
      <c r="AU34" s="114">
        <v>5</v>
      </c>
      <c r="AV34" s="178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</row>
    <row r="35" spans="1:173" s="38" customFormat="1" ht="15" customHeight="1" x14ac:dyDescent="0.25">
      <c r="A35" s="141" t="s">
        <v>56</v>
      </c>
      <c r="B35" s="114" t="s">
        <v>57</v>
      </c>
      <c r="C35" s="114">
        <v>5</v>
      </c>
      <c r="D35" s="178"/>
      <c r="E35" s="141" t="s">
        <v>56</v>
      </c>
      <c r="F35" s="114" t="s">
        <v>57</v>
      </c>
      <c r="G35" s="114">
        <v>5</v>
      </c>
      <c r="H35" s="178"/>
      <c r="I35" s="141" t="s">
        <v>56</v>
      </c>
      <c r="J35" s="114" t="s">
        <v>57</v>
      </c>
      <c r="K35" s="114">
        <v>5</v>
      </c>
      <c r="L35" s="178"/>
      <c r="M35" s="141" t="s">
        <v>56</v>
      </c>
      <c r="N35" s="114" t="s">
        <v>57</v>
      </c>
      <c r="O35" s="114">
        <v>5</v>
      </c>
      <c r="P35" s="178"/>
      <c r="Q35" s="141" t="s">
        <v>56</v>
      </c>
      <c r="R35" s="114" t="s">
        <v>57</v>
      </c>
      <c r="S35" s="114">
        <v>5</v>
      </c>
      <c r="T35" s="178"/>
      <c r="U35" s="141" t="s">
        <v>56</v>
      </c>
      <c r="V35" s="114" t="s">
        <v>57</v>
      </c>
      <c r="W35" s="114">
        <v>5</v>
      </c>
      <c r="X35" s="178"/>
      <c r="Y35" s="141" t="s">
        <v>56</v>
      </c>
      <c r="Z35" s="114" t="s">
        <v>57</v>
      </c>
      <c r="AA35" s="114">
        <v>5</v>
      </c>
      <c r="AB35" s="178"/>
      <c r="AC35" s="141" t="s">
        <v>56</v>
      </c>
      <c r="AD35" s="114" t="s">
        <v>57</v>
      </c>
      <c r="AE35" s="114">
        <v>5</v>
      </c>
      <c r="AF35" s="178"/>
      <c r="AG35" s="141" t="s">
        <v>56</v>
      </c>
      <c r="AH35" s="114" t="s">
        <v>57</v>
      </c>
      <c r="AI35" s="114">
        <v>5</v>
      </c>
      <c r="AJ35" s="178"/>
      <c r="AK35" s="141" t="s">
        <v>56</v>
      </c>
      <c r="AL35" s="114" t="s">
        <v>57</v>
      </c>
      <c r="AM35" s="114">
        <v>5</v>
      </c>
      <c r="AN35" s="178"/>
      <c r="AO35" s="141" t="s">
        <v>56</v>
      </c>
      <c r="AP35" s="114" t="s">
        <v>57</v>
      </c>
      <c r="AQ35" s="114">
        <v>5</v>
      </c>
      <c r="AR35" s="178"/>
      <c r="AS35" s="141" t="s">
        <v>56</v>
      </c>
      <c r="AT35" s="114" t="s">
        <v>57</v>
      </c>
      <c r="AU35" s="114">
        <v>5</v>
      </c>
      <c r="AV35" s="178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</row>
    <row r="36" spans="1:173" s="94" customFormat="1" ht="22.5" customHeight="1" thickBot="1" x14ac:dyDescent="0.3">
      <c r="A36" s="179" t="s">
        <v>55</v>
      </c>
      <c r="B36" s="180"/>
      <c r="C36" s="90">
        <f>SUM(C29:C35)</f>
        <v>400</v>
      </c>
      <c r="D36" s="91">
        <v>0.01</v>
      </c>
      <c r="E36" s="179" t="s">
        <v>55</v>
      </c>
      <c r="F36" s="180"/>
      <c r="G36" s="90">
        <f>SUM(G29:G35)</f>
        <v>550</v>
      </c>
      <c r="H36" s="91">
        <v>0.01</v>
      </c>
      <c r="I36" s="179" t="s">
        <v>55</v>
      </c>
      <c r="J36" s="180"/>
      <c r="K36" s="90">
        <f>SUM(K29:K35)</f>
        <v>550</v>
      </c>
      <c r="L36" s="91">
        <v>0.01</v>
      </c>
      <c r="M36" s="179" t="s">
        <v>55</v>
      </c>
      <c r="N36" s="180"/>
      <c r="O36" s="90">
        <f>SUM(O29:O35)</f>
        <v>550</v>
      </c>
      <c r="P36" s="91">
        <v>0.01</v>
      </c>
      <c r="Q36" s="179" t="s">
        <v>55</v>
      </c>
      <c r="R36" s="180"/>
      <c r="S36" s="90">
        <f>SUM(S29:S35)</f>
        <v>550</v>
      </c>
      <c r="T36" s="92">
        <v>0.01</v>
      </c>
      <c r="U36" s="179" t="s">
        <v>55</v>
      </c>
      <c r="V36" s="180"/>
      <c r="W36" s="90">
        <f>SUM(W29:W35)</f>
        <v>550</v>
      </c>
      <c r="X36" s="91">
        <v>0.01</v>
      </c>
      <c r="Y36" s="179" t="s">
        <v>55</v>
      </c>
      <c r="Z36" s="180"/>
      <c r="AA36" s="90">
        <f>SUM(AA29:AA35)</f>
        <v>550</v>
      </c>
      <c r="AB36" s="91">
        <v>0.01</v>
      </c>
      <c r="AC36" s="179" t="s">
        <v>55</v>
      </c>
      <c r="AD36" s="180"/>
      <c r="AE36" s="90">
        <f>SUM(AE29:AE35)</f>
        <v>650</v>
      </c>
      <c r="AF36" s="91">
        <v>0.01</v>
      </c>
      <c r="AG36" s="179" t="s">
        <v>55</v>
      </c>
      <c r="AH36" s="180"/>
      <c r="AI36" s="90">
        <f>SUM(AI29:AI35)</f>
        <v>650</v>
      </c>
      <c r="AJ36" s="91">
        <v>0.01</v>
      </c>
      <c r="AK36" s="179" t="s">
        <v>55</v>
      </c>
      <c r="AL36" s="180"/>
      <c r="AM36" s="90">
        <f>SUM(AM29:AM35)</f>
        <v>650</v>
      </c>
      <c r="AN36" s="91">
        <v>0.01</v>
      </c>
      <c r="AO36" s="179" t="s">
        <v>55</v>
      </c>
      <c r="AP36" s="180"/>
      <c r="AQ36" s="90">
        <f>SUM(AQ29:AQ35)</f>
        <v>650</v>
      </c>
      <c r="AR36" s="91">
        <v>0.01</v>
      </c>
      <c r="AS36" s="179" t="s">
        <v>55</v>
      </c>
      <c r="AT36" s="180"/>
      <c r="AU36" s="90">
        <f>SUM(AU29:AU35)</f>
        <v>200</v>
      </c>
      <c r="AV36" s="91">
        <v>0.01</v>
      </c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3"/>
      <c r="BU36" s="93"/>
      <c r="BV36" s="93"/>
      <c r="BW36" s="93"/>
      <c r="BX36" s="93"/>
      <c r="BY36" s="93"/>
      <c r="BZ36" s="93"/>
      <c r="CA36" s="93"/>
      <c r="CB36" s="93"/>
      <c r="CC36" s="93"/>
      <c r="CD36" s="93"/>
      <c r="CE36" s="93"/>
      <c r="CF36" s="93"/>
      <c r="CG36" s="93"/>
      <c r="CH36" s="93"/>
      <c r="CI36" s="93"/>
      <c r="CJ36" s="93"/>
      <c r="CK36" s="93"/>
      <c r="CL36" s="93"/>
      <c r="CM36" s="93"/>
      <c r="CN36" s="93"/>
      <c r="CO36" s="93"/>
      <c r="CP36" s="93"/>
      <c r="CQ36" s="93"/>
      <c r="CR36" s="93"/>
      <c r="CS36" s="93"/>
      <c r="CT36" s="93"/>
      <c r="CU36" s="93"/>
      <c r="CV36" s="93"/>
      <c r="CW36" s="93"/>
      <c r="CX36" s="93"/>
      <c r="CY36" s="93"/>
      <c r="CZ36" s="93"/>
      <c r="DA36" s="93"/>
      <c r="DB36" s="93"/>
      <c r="DC36" s="93"/>
      <c r="DD36" s="93"/>
      <c r="DE36" s="93"/>
      <c r="DF36" s="93"/>
      <c r="DG36" s="93"/>
      <c r="DH36" s="93"/>
      <c r="DI36" s="93"/>
      <c r="DJ36" s="93"/>
      <c r="DK36" s="93"/>
      <c r="DL36" s="93"/>
      <c r="DM36" s="93"/>
      <c r="DN36" s="93"/>
      <c r="DO36" s="93"/>
      <c r="DP36" s="93"/>
      <c r="DQ36" s="93"/>
      <c r="DR36" s="93"/>
      <c r="DS36" s="93"/>
      <c r="DT36" s="93"/>
      <c r="DU36" s="93"/>
      <c r="DV36" s="93"/>
      <c r="DW36" s="93"/>
      <c r="DX36" s="93"/>
      <c r="DY36" s="93"/>
      <c r="DZ36" s="93"/>
      <c r="EA36" s="93"/>
      <c r="EB36" s="93"/>
      <c r="EC36" s="93"/>
      <c r="ED36" s="93"/>
      <c r="EE36" s="93"/>
      <c r="EF36" s="93"/>
      <c r="EG36" s="93"/>
      <c r="EH36" s="93"/>
      <c r="EI36" s="93"/>
      <c r="EJ36" s="93"/>
      <c r="EK36" s="93"/>
      <c r="EL36" s="93"/>
      <c r="EM36" s="93"/>
      <c r="EN36" s="93"/>
      <c r="EO36" s="93"/>
      <c r="EP36" s="93"/>
      <c r="EQ36" s="93"/>
      <c r="ER36" s="93"/>
      <c r="ES36" s="93"/>
      <c r="ET36" s="93"/>
      <c r="EU36" s="93"/>
      <c r="EV36" s="93"/>
      <c r="EW36" s="93"/>
      <c r="EX36" s="93"/>
      <c r="EY36" s="93"/>
      <c r="EZ36" s="93"/>
      <c r="FA36" s="93"/>
      <c r="FB36" s="93"/>
      <c r="FC36" s="93"/>
      <c r="FD36" s="93"/>
      <c r="FE36" s="93"/>
      <c r="FF36" s="93"/>
      <c r="FG36" s="93"/>
      <c r="FH36" s="93"/>
      <c r="FI36" s="93"/>
      <c r="FJ36" s="93"/>
      <c r="FK36" s="93"/>
      <c r="FL36" s="93"/>
      <c r="FM36" s="93"/>
      <c r="FN36" s="93"/>
      <c r="FO36" s="93"/>
      <c r="FP36" s="93"/>
      <c r="FQ36" s="93"/>
    </row>
    <row r="37" spans="1:173" s="76" customFormat="1" ht="22.5" customHeight="1" x14ac:dyDescent="0.25">
      <c r="A37" s="73" t="s">
        <v>43</v>
      </c>
      <c r="B37" s="74" t="s">
        <v>49</v>
      </c>
      <c r="C37" s="181" t="s">
        <v>233</v>
      </c>
      <c r="D37" s="182"/>
      <c r="E37" s="73" t="s">
        <v>43</v>
      </c>
      <c r="F37" s="74" t="s">
        <v>49</v>
      </c>
      <c r="G37" s="181" t="s">
        <v>225</v>
      </c>
      <c r="H37" s="182"/>
      <c r="I37" s="73" t="s">
        <v>43</v>
      </c>
      <c r="J37" s="74" t="s">
        <v>49</v>
      </c>
      <c r="K37" s="181" t="s">
        <v>225</v>
      </c>
      <c r="L37" s="182"/>
      <c r="M37" s="73" t="s">
        <v>43</v>
      </c>
      <c r="N37" s="74" t="s">
        <v>49</v>
      </c>
      <c r="O37" s="181" t="s">
        <v>225</v>
      </c>
      <c r="P37" s="182"/>
      <c r="Q37" s="73" t="s">
        <v>43</v>
      </c>
      <c r="R37" s="74" t="s">
        <v>49</v>
      </c>
      <c r="S37" s="181" t="s">
        <v>281</v>
      </c>
      <c r="T37" s="182"/>
      <c r="U37" s="73" t="s">
        <v>43</v>
      </c>
      <c r="V37" s="74" t="s">
        <v>49</v>
      </c>
      <c r="W37" s="181" t="s">
        <v>282</v>
      </c>
      <c r="X37" s="182"/>
      <c r="Y37" s="73" t="s">
        <v>43</v>
      </c>
      <c r="Z37" s="74" t="s">
        <v>49</v>
      </c>
      <c r="AA37" s="181" t="s">
        <v>282</v>
      </c>
      <c r="AB37" s="182"/>
      <c r="AC37" s="73" t="s">
        <v>43</v>
      </c>
      <c r="AD37" s="74" t="s">
        <v>49</v>
      </c>
      <c r="AE37" s="181" t="s">
        <v>281</v>
      </c>
      <c r="AF37" s="182"/>
      <c r="AG37" s="73" t="s">
        <v>43</v>
      </c>
      <c r="AH37" s="74" t="s">
        <v>49</v>
      </c>
      <c r="AI37" s="181" t="s">
        <v>234</v>
      </c>
      <c r="AJ37" s="182"/>
      <c r="AK37" s="73" t="s">
        <v>43</v>
      </c>
      <c r="AL37" s="74" t="s">
        <v>49</v>
      </c>
      <c r="AM37" s="181" t="s">
        <v>61</v>
      </c>
      <c r="AN37" s="182"/>
      <c r="AO37" s="73" t="s">
        <v>43</v>
      </c>
      <c r="AP37" s="74" t="s">
        <v>49</v>
      </c>
      <c r="AQ37" s="181" t="s">
        <v>234</v>
      </c>
      <c r="AR37" s="182"/>
      <c r="AS37" s="73" t="s">
        <v>43</v>
      </c>
      <c r="AT37" s="74" t="s">
        <v>49</v>
      </c>
      <c r="AU37" s="181" t="s">
        <v>234</v>
      </c>
      <c r="AV37" s="182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  <c r="EO37" s="75"/>
      <c r="EP37" s="75"/>
      <c r="EQ37" s="75"/>
      <c r="ER37" s="75"/>
      <c r="ES37" s="75"/>
      <c r="ET37" s="75"/>
      <c r="EU37" s="75"/>
      <c r="EV37" s="75"/>
      <c r="EW37" s="75"/>
      <c r="EX37" s="75"/>
      <c r="EY37" s="75"/>
      <c r="EZ37" s="75"/>
      <c r="FA37" s="75"/>
      <c r="FB37" s="75"/>
      <c r="FC37" s="75"/>
      <c r="FD37" s="75"/>
      <c r="FE37" s="75"/>
      <c r="FF37" s="75"/>
      <c r="FG37" s="75"/>
      <c r="FH37" s="75"/>
      <c r="FI37" s="75"/>
      <c r="FJ37" s="75"/>
      <c r="FK37" s="75"/>
      <c r="FL37" s="75"/>
      <c r="FM37" s="75"/>
      <c r="FN37" s="75"/>
      <c r="FO37" s="75"/>
      <c r="FP37" s="75"/>
      <c r="FQ37" s="75"/>
    </row>
    <row r="38" spans="1:173" s="38" customFormat="1" ht="15.75" customHeight="1" x14ac:dyDescent="0.25">
      <c r="A38" s="142" t="s">
        <v>5</v>
      </c>
      <c r="B38" s="128" t="s">
        <v>6</v>
      </c>
      <c r="C38" s="128">
        <v>124</v>
      </c>
      <c r="D38" s="143"/>
      <c r="E38" s="142" t="s">
        <v>5</v>
      </c>
      <c r="F38" s="128" t="s">
        <v>6</v>
      </c>
      <c r="G38" s="128">
        <v>84</v>
      </c>
      <c r="H38" s="143"/>
      <c r="I38" s="142" t="s">
        <v>5</v>
      </c>
      <c r="J38" s="128" t="s">
        <v>6</v>
      </c>
      <c r="K38" s="128">
        <v>84</v>
      </c>
      <c r="L38" s="143"/>
      <c r="M38" s="142" t="s">
        <v>5</v>
      </c>
      <c r="N38" s="128" t="s">
        <v>6</v>
      </c>
      <c r="O38" s="128">
        <v>84</v>
      </c>
      <c r="P38" s="143"/>
      <c r="Q38" s="142" t="s">
        <v>5</v>
      </c>
      <c r="R38" s="128" t="s">
        <v>6</v>
      </c>
      <c r="S38" s="128">
        <v>60</v>
      </c>
      <c r="T38" s="143"/>
      <c r="U38" s="141" t="s">
        <v>5</v>
      </c>
      <c r="V38" s="114" t="s">
        <v>6</v>
      </c>
      <c r="W38" s="114">
        <v>53</v>
      </c>
      <c r="X38" s="143"/>
      <c r="Y38" s="141" t="s">
        <v>5</v>
      </c>
      <c r="Z38" s="114" t="s">
        <v>6</v>
      </c>
      <c r="AA38" s="114">
        <v>53</v>
      </c>
      <c r="AB38" s="143"/>
      <c r="AC38" s="141" t="s">
        <v>5</v>
      </c>
      <c r="AD38" s="114" t="s">
        <v>6</v>
      </c>
      <c r="AE38" s="114">
        <v>54</v>
      </c>
      <c r="AF38" s="143"/>
      <c r="AG38" s="141" t="s">
        <v>5</v>
      </c>
      <c r="AH38" s="114" t="s">
        <v>6</v>
      </c>
      <c r="AI38" s="114">
        <v>84</v>
      </c>
      <c r="AJ38" s="143"/>
      <c r="AK38" s="141" t="s">
        <v>5</v>
      </c>
      <c r="AL38" s="114" t="s">
        <v>6</v>
      </c>
      <c r="AM38" s="114">
        <v>18</v>
      </c>
      <c r="AN38" s="143"/>
      <c r="AO38" s="141" t="s">
        <v>5</v>
      </c>
      <c r="AP38" s="114" t="s">
        <v>6</v>
      </c>
      <c r="AQ38" s="114">
        <v>96</v>
      </c>
      <c r="AR38" s="143"/>
      <c r="AS38" s="141" t="s">
        <v>5</v>
      </c>
      <c r="AT38" s="114" t="s">
        <v>6</v>
      </c>
      <c r="AU38" s="114">
        <v>96</v>
      </c>
      <c r="AV38" s="143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</row>
    <row r="39" spans="1:173" s="38" customFormat="1" ht="15.75" customHeight="1" x14ac:dyDescent="0.25">
      <c r="A39" s="142" t="s">
        <v>11</v>
      </c>
      <c r="B39" s="128" t="s">
        <v>12</v>
      </c>
      <c r="C39" s="128">
        <v>82</v>
      </c>
      <c r="D39" s="144"/>
      <c r="E39" s="142" t="s">
        <v>11</v>
      </c>
      <c r="F39" s="128" t="s">
        <v>12</v>
      </c>
      <c r="G39" s="128">
        <v>25</v>
      </c>
      <c r="H39" s="144"/>
      <c r="I39" s="142" t="s">
        <v>11</v>
      </c>
      <c r="J39" s="128" t="s">
        <v>12</v>
      </c>
      <c r="K39" s="128">
        <v>25</v>
      </c>
      <c r="L39" s="144"/>
      <c r="M39" s="142" t="s">
        <v>11</v>
      </c>
      <c r="N39" s="128" t="s">
        <v>12</v>
      </c>
      <c r="O39" s="128">
        <v>25</v>
      </c>
      <c r="P39" s="144"/>
      <c r="Q39" s="142" t="s">
        <v>11</v>
      </c>
      <c r="R39" s="128" t="s">
        <v>12</v>
      </c>
      <c r="S39" s="128">
        <v>23</v>
      </c>
      <c r="T39" s="144"/>
      <c r="U39" s="158">
        <v>0</v>
      </c>
      <c r="V39" s="131">
        <v>0</v>
      </c>
      <c r="W39" s="131">
        <v>0</v>
      </c>
      <c r="X39" s="144"/>
      <c r="Y39" s="160">
        <v>0</v>
      </c>
      <c r="Z39" s="132">
        <v>0</v>
      </c>
      <c r="AA39" s="132">
        <v>0</v>
      </c>
      <c r="AB39" s="144"/>
      <c r="AC39" s="141" t="s">
        <v>11</v>
      </c>
      <c r="AD39" s="114" t="s">
        <v>12</v>
      </c>
      <c r="AE39" s="114">
        <v>39</v>
      </c>
      <c r="AF39" s="144"/>
      <c r="AG39" s="141" t="s">
        <v>11</v>
      </c>
      <c r="AH39" s="114" t="s">
        <v>12</v>
      </c>
      <c r="AI39" s="114">
        <v>95</v>
      </c>
      <c r="AJ39" s="144"/>
      <c r="AK39" s="141" t="s">
        <v>11</v>
      </c>
      <c r="AL39" s="114" t="s">
        <v>12</v>
      </c>
      <c r="AM39" s="114">
        <v>5</v>
      </c>
      <c r="AN39" s="144"/>
      <c r="AO39" s="141" t="s">
        <v>11</v>
      </c>
      <c r="AP39" s="114" t="s">
        <v>12</v>
      </c>
      <c r="AQ39" s="114">
        <v>57</v>
      </c>
      <c r="AR39" s="144"/>
      <c r="AS39" s="141" t="s">
        <v>11</v>
      </c>
      <c r="AT39" s="114" t="s">
        <v>12</v>
      </c>
      <c r="AU39" s="114">
        <v>57</v>
      </c>
      <c r="AV39" s="144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</row>
    <row r="40" spans="1:173" s="127" customFormat="1" ht="15.75" customHeight="1" x14ac:dyDescent="0.25">
      <c r="A40" s="142" t="s">
        <v>16</v>
      </c>
      <c r="B40" s="128" t="s">
        <v>15</v>
      </c>
      <c r="C40" s="128">
        <v>42</v>
      </c>
      <c r="D40" s="145"/>
      <c r="E40" s="146">
        <v>0</v>
      </c>
      <c r="F40" s="130">
        <v>0</v>
      </c>
      <c r="G40" s="130">
        <v>0</v>
      </c>
      <c r="H40" s="145"/>
      <c r="I40" s="146">
        <v>0</v>
      </c>
      <c r="J40" s="130">
        <v>0</v>
      </c>
      <c r="K40" s="130">
        <v>0</v>
      </c>
      <c r="L40" s="145"/>
      <c r="M40" s="146">
        <v>0</v>
      </c>
      <c r="N40" s="130">
        <v>0</v>
      </c>
      <c r="O40" s="130">
        <v>0</v>
      </c>
      <c r="P40" s="145"/>
      <c r="Q40" s="146">
        <v>0</v>
      </c>
      <c r="R40" s="130">
        <v>0</v>
      </c>
      <c r="S40" s="130">
        <v>0</v>
      </c>
      <c r="T40" s="145"/>
      <c r="U40" s="146">
        <v>0</v>
      </c>
      <c r="V40" s="130">
        <v>0</v>
      </c>
      <c r="W40" s="130">
        <v>0</v>
      </c>
      <c r="X40" s="145"/>
      <c r="Y40" s="160">
        <v>0</v>
      </c>
      <c r="Z40" s="132">
        <v>0</v>
      </c>
      <c r="AA40" s="132">
        <v>0</v>
      </c>
      <c r="AB40" s="145"/>
      <c r="AC40" s="146">
        <v>0</v>
      </c>
      <c r="AD40" s="130">
        <v>0</v>
      </c>
      <c r="AE40" s="130">
        <v>0</v>
      </c>
      <c r="AF40" s="145"/>
      <c r="AG40" s="142" t="s">
        <v>16</v>
      </c>
      <c r="AH40" s="128" t="s">
        <v>15</v>
      </c>
      <c r="AI40" s="128">
        <v>19</v>
      </c>
      <c r="AJ40" s="145"/>
      <c r="AK40" s="146"/>
      <c r="AL40" s="130"/>
      <c r="AM40" s="130"/>
      <c r="AN40" s="145"/>
      <c r="AO40" s="142" t="s">
        <v>16</v>
      </c>
      <c r="AP40" s="128" t="s">
        <v>15</v>
      </c>
      <c r="AQ40" s="128">
        <v>20</v>
      </c>
      <c r="AR40" s="145"/>
      <c r="AS40" s="142" t="s">
        <v>16</v>
      </c>
      <c r="AT40" s="128" t="s">
        <v>15</v>
      </c>
      <c r="AU40" s="128">
        <v>20</v>
      </c>
      <c r="AV40" s="145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29"/>
      <c r="BV40" s="129"/>
      <c r="BW40" s="129"/>
      <c r="BX40" s="129"/>
      <c r="BY40" s="129"/>
      <c r="BZ40" s="129"/>
      <c r="CA40" s="129"/>
      <c r="CB40" s="129"/>
      <c r="CC40" s="129"/>
      <c r="CD40" s="129"/>
      <c r="CE40" s="129"/>
      <c r="CF40" s="129"/>
      <c r="CG40" s="129"/>
      <c r="CH40" s="129"/>
      <c r="CI40" s="129"/>
      <c r="CJ40" s="129"/>
      <c r="CK40" s="129"/>
      <c r="CL40" s="129"/>
      <c r="CM40" s="129"/>
      <c r="CN40" s="129"/>
      <c r="CO40" s="129"/>
      <c r="CP40" s="129"/>
      <c r="CQ40" s="129"/>
      <c r="CR40" s="129"/>
      <c r="CS40" s="129"/>
      <c r="CT40" s="129"/>
      <c r="CU40" s="129"/>
      <c r="CV40" s="129"/>
      <c r="CW40" s="129"/>
      <c r="CX40" s="129"/>
      <c r="CY40" s="129"/>
      <c r="CZ40" s="129"/>
      <c r="DA40" s="129"/>
      <c r="DB40" s="129"/>
      <c r="DC40" s="129"/>
      <c r="DD40" s="129"/>
      <c r="DE40" s="129"/>
      <c r="DF40" s="129"/>
      <c r="DG40" s="129"/>
      <c r="DH40" s="129"/>
      <c r="DI40" s="129"/>
      <c r="DJ40" s="129"/>
      <c r="DK40" s="129"/>
      <c r="DL40" s="129"/>
      <c r="DM40" s="129"/>
      <c r="DN40" s="129"/>
      <c r="DO40" s="129"/>
      <c r="DP40" s="129"/>
      <c r="DQ40" s="129"/>
      <c r="DR40" s="129"/>
      <c r="DS40" s="129"/>
      <c r="DT40" s="129"/>
      <c r="DU40" s="129"/>
      <c r="DV40" s="129"/>
      <c r="DW40" s="129"/>
      <c r="DX40" s="129"/>
      <c r="DY40" s="129"/>
      <c r="DZ40" s="129"/>
      <c r="EA40" s="129"/>
      <c r="EB40" s="129"/>
      <c r="EC40" s="129"/>
      <c r="ED40" s="129"/>
      <c r="EE40" s="129"/>
      <c r="EF40" s="129"/>
      <c r="EG40" s="129"/>
      <c r="EH40" s="129"/>
      <c r="EI40" s="129"/>
      <c r="EJ40" s="129"/>
      <c r="EK40" s="129"/>
      <c r="EL40" s="129"/>
      <c r="EM40" s="129"/>
      <c r="EN40" s="129"/>
      <c r="EO40" s="129"/>
      <c r="EP40" s="129"/>
      <c r="EQ40" s="129"/>
      <c r="ER40" s="129"/>
      <c r="ES40" s="129"/>
      <c r="ET40" s="129"/>
      <c r="EU40" s="129"/>
      <c r="EV40" s="129"/>
      <c r="EW40" s="129"/>
      <c r="EX40" s="129"/>
      <c r="EY40" s="129"/>
      <c r="EZ40" s="129"/>
      <c r="FA40" s="129"/>
      <c r="FB40" s="129"/>
      <c r="FC40" s="129"/>
      <c r="FD40" s="129"/>
      <c r="FE40" s="129"/>
      <c r="FF40" s="129"/>
      <c r="FG40" s="129"/>
      <c r="FH40" s="129"/>
      <c r="FI40" s="129"/>
      <c r="FJ40" s="129"/>
      <c r="FK40" s="129"/>
      <c r="FL40" s="129"/>
      <c r="FM40" s="129"/>
      <c r="FN40" s="129"/>
      <c r="FO40" s="129"/>
      <c r="FP40" s="129"/>
      <c r="FQ40" s="129"/>
    </row>
    <row r="41" spans="1:173" s="127" customFormat="1" ht="15.75" customHeight="1" x14ac:dyDescent="0.25">
      <c r="A41" s="142" t="s">
        <v>25</v>
      </c>
      <c r="B41" s="128" t="s">
        <v>26</v>
      </c>
      <c r="C41" s="128">
        <v>20</v>
      </c>
      <c r="D41" s="145"/>
      <c r="E41" s="142" t="s">
        <v>25</v>
      </c>
      <c r="F41" s="128" t="s">
        <v>26</v>
      </c>
      <c r="G41" s="128">
        <v>15</v>
      </c>
      <c r="H41" s="145"/>
      <c r="I41" s="142" t="s">
        <v>25</v>
      </c>
      <c r="J41" s="128" t="s">
        <v>26</v>
      </c>
      <c r="K41" s="128">
        <v>15</v>
      </c>
      <c r="L41" s="145"/>
      <c r="M41" s="142" t="s">
        <v>25</v>
      </c>
      <c r="N41" s="128" t="s">
        <v>26</v>
      </c>
      <c r="O41" s="128">
        <v>15</v>
      </c>
      <c r="P41" s="145"/>
      <c r="Q41" s="142" t="s">
        <v>25</v>
      </c>
      <c r="R41" s="128" t="s">
        <v>26</v>
      </c>
      <c r="S41" s="128">
        <v>15</v>
      </c>
      <c r="T41" s="145"/>
      <c r="U41" s="141" t="s">
        <v>25</v>
      </c>
      <c r="V41" s="114" t="s">
        <v>26</v>
      </c>
      <c r="W41" s="114">
        <v>10</v>
      </c>
      <c r="X41" s="145"/>
      <c r="Y41" s="141" t="s">
        <v>25</v>
      </c>
      <c r="Z41" s="114" t="s">
        <v>26</v>
      </c>
      <c r="AA41" s="114">
        <v>10</v>
      </c>
      <c r="AB41" s="145"/>
      <c r="AC41" s="142" t="s">
        <v>25</v>
      </c>
      <c r="AD41" s="128" t="s">
        <v>26</v>
      </c>
      <c r="AE41" s="128">
        <v>15</v>
      </c>
      <c r="AF41" s="145"/>
      <c r="AG41" s="142" t="s">
        <v>25</v>
      </c>
      <c r="AH41" s="128" t="s">
        <v>26</v>
      </c>
      <c r="AI41" s="128">
        <v>15</v>
      </c>
      <c r="AJ41" s="145"/>
      <c r="AK41" s="142" t="s">
        <v>25</v>
      </c>
      <c r="AL41" s="128" t="s">
        <v>26</v>
      </c>
      <c r="AM41" s="128">
        <v>10</v>
      </c>
      <c r="AN41" s="145"/>
      <c r="AO41" s="142" t="s">
        <v>25</v>
      </c>
      <c r="AP41" s="128" t="s">
        <v>26</v>
      </c>
      <c r="AQ41" s="128">
        <v>20</v>
      </c>
      <c r="AR41" s="145"/>
      <c r="AS41" s="142" t="s">
        <v>25</v>
      </c>
      <c r="AT41" s="128" t="s">
        <v>26</v>
      </c>
      <c r="AU41" s="128">
        <v>20</v>
      </c>
      <c r="AV41" s="145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  <c r="BR41" s="129"/>
      <c r="BS41" s="129"/>
      <c r="BT41" s="129"/>
      <c r="BU41" s="129"/>
      <c r="BV41" s="129"/>
      <c r="BW41" s="129"/>
      <c r="BX41" s="129"/>
      <c r="BY41" s="129"/>
      <c r="BZ41" s="129"/>
      <c r="CA41" s="129"/>
      <c r="CB41" s="129"/>
      <c r="CC41" s="129"/>
      <c r="CD41" s="129"/>
      <c r="CE41" s="129"/>
      <c r="CF41" s="129"/>
      <c r="CG41" s="129"/>
      <c r="CH41" s="129"/>
      <c r="CI41" s="129"/>
      <c r="CJ41" s="129"/>
      <c r="CK41" s="129"/>
      <c r="CL41" s="129"/>
      <c r="CM41" s="129"/>
      <c r="CN41" s="129"/>
      <c r="CO41" s="129"/>
      <c r="CP41" s="129"/>
      <c r="CQ41" s="129"/>
      <c r="CR41" s="129"/>
      <c r="CS41" s="129"/>
      <c r="CT41" s="129"/>
      <c r="CU41" s="129"/>
      <c r="CV41" s="129"/>
      <c r="CW41" s="129"/>
      <c r="CX41" s="129"/>
      <c r="CY41" s="129"/>
      <c r="CZ41" s="129"/>
      <c r="DA41" s="129"/>
      <c r="DB41" s="129"/>
      <c r="DC41" s="129"/>
      <c r="DD41" s="129"/>
      <c r="DE41" s="129"/>
      <c r="DF41" s="129"/>
      <c r="DG41" s="129"/>
      <c r="DH41" s="129"/>
      <c r="DI41" s="129"/>
      <c r="DJ41" s="129"/>
      <c r="DK41" s="129"/>
      <c r="DL41" s="129"/>
      <c r="DM41" s="129"/>
      <c r="DN41" s="129"/>
      <c r="DO41" s="129"/>
      <c r="DP41" s="129"/>
      <c r="DQ41" s="129"/>
      <c r="DR41" s="129"/>
      <c r="DS41" s="129"/>
      <c r="DT41" s="129"/>
      <c r="DU41" s="129"/>
      <c r="DV41" s="129"/>
      <c r="DW41" s="129"/>
      <c r="DX41" s="129"/>
      <c r="DY41" s="129"/>
      <c r="DZ41" s="129"/>
      <c r="EA41" s="129"/>
      <c r="EB41" s="129"/>
      <c r="EC41" s="129"/>
      <c r="ED41" s="129"/>
      <c r="EE41" s="129"/>
      <c r="EF41" s="129"/>
      <c r="EG41" s="129"/>
      <c r="EH41" s="129"/>
      <c r="EI41" s="129"/>
      <c r="EJ41" s="129"/>
      <c r="EK41" s="129"/>
      <c r="EL41" s="129"/>
      <c r="EM41" s="129"/>
      <c r="EN41" s="129"/>
      <c r="EO41" s="129"/>
      <c r="EP41" s="129"/>
      <c r="EQ41" s="129"/>
      <c r="ER41" s="129"/>
      <c r="ES41" s="129"/>
      <c r="ET41" s="129"/>
      <c r="EU41" s="129"/>
      <c r="EV41" s="129"/>
      <c r="EW41" s="129"/>
      <c r="EX41" s="129"/>
      <c r="EY41" s="129"/>
      <c r="EZ41" s="129"/>
      <c r="FA41" s="129"/>
      <c r="FB41" s="129"/>
      <c r="FC41" s="129"/>
      <c r="FD41" s="129"/>
      <c r="FE41" s="129"/>
      <c r="FF41" s="129"/>
      <c r="FG41" s="129"/>
      <c r="FH41" s="129"/>
      <c r="FI41" s="129"/>
      <c r="FJ41" s="129"/>
      <c r="FK41" s="129"/>
      <c r="FL41" s="129"/>
      <c r="FM41" s="129"/>
      <c r="FN41" s="129"/>
      <c r="FO41" s="129"/>
      <c r="FP41" s="129"/>
      <c r="FQ41" s="129"/>
    </row>
    <row r="42" spans="1:173" s="127" customFormat="1" ht="15.75" customHeight="1" x14ac:dyDescent="0.25">
      <c r="A42" s="142" t="s">
        <v>219</v>
      </c>
      <c r="B42" s="128" t="s">
        <v>220</v>
      </c>
      <c r="C42" s="128">
        <v>5</v>
      </c>
      <c r="D42" s="145"/>
      <c r="E42" s="146">
        <v>0</v>
      </c>
      <c r="F42" s="130">
        <v>0</v>
      </c>
      <c r="G42" s="130">
        <v>0</v>
      </c>
      <c r="H42" s="145"/>
      <c r="I42" s="146">
        <v>0</v>
      </c>
      <c r="J42" s="130">
        <v>0</v>
      </c>
      <c r="K42" s="130">
        <v>0</v>
      </c>
      <c r="L42" s="145"/>
      <c r="M42" s="146">
        <v>0</v>
      </c>
      <c r="N42" s="130">
        <v>0</v>
      </c>
      <c r="O42" s="130">
        <v>0</v>
      </c>
      <c r="P42" s="145"/>
      <c r="Q42" s="146">
        <v>0</v>
      </c>
      <c r="R42" s="130">
        <v>0</v>
      </c>
      <c r="S42" s="130">
        <v>0</v>
      </c>
      <c r="T42" s="145"/>
      <c r="U42" s="158">
        <v>0</v>
      </c>
      <c r="V42" s="131">
        <v>0</v>
      </c>
      <c r="W42" s="131">
        <v>0</v>
      </c>
      <c r="X42" s="145"/>
      <c r="Y42" s="158">
        <v>0</v>
      </c>
      <c r="Z42" s="131">
        <v>0</v>
      </c>
      <c r="AA42" s="131">
        <v>0</v>
      </c>
      <c r="AB42" s="145"/>
      <c r="AC42" s="146">
        <v>0</v>
      </c>
      <c r="AD42" s="130">
        <v>0</v>
      </c>
      <c r="AE42" s="130">
        <v>0</v>
      </c>
      <c r="AF42" s="145"/>
      <c r="AG42" s="146"/>
      <c r="AH42" s="130"/>
      <c r="AI42" s="130"/>
      <c r="AJ42" s="145"/>
      <c r="AK42" s="146"/>
      <c r="AL42" s="130"/>
      <c r="AM42" s="130"/>
      <c r="AN42" s="145"/>
      <c r="AO42" s="146">
        <v>0</v>
      </c>
      <c r="AP42" s="130">
        <v>0</v>
      </c>
      <c r="AQ42" s="130">
        <v>0</v>
      </c>
      <c r="AR42" s="145"/>
      <c r="AS42" s="146"/>
      <c r="AT42" s="130"/>
      <c r="AU42" s="130"/>
      <c r="AV42" s="145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  <c r="CA42" s="129"/>
      <c r="CB42" s="129"/>
      <c r="CC42" s="129"/>
      <c r="CD42" s="129"/>
      <c r="CE42" s="129"/>
      <c r="CF42" s="129"/>
      <c r="CG42" s="129"/>
      <c r="CH42" s="129"/>
      <c r="CI42" s="129"/>
      <c r="CJ42" s="129"/>
      <c r="CK42" s="129"/>
      <c r="CL42" s="129"/>
      <c r="CM42" s="129"/>
      <c r="CN42" s="129"/>
      <c r="CO42" s="129"/>
      <c r="CP42" s="129"/>
      <c r="CQ42" s="129"/>
      <c r="CR42" s="129"/>
      <c r="CS42" s="129"/>
      <c r="CT42" s="129"/>
      <c r="CU42" s="129"/>
      <c r="CV42" s="129"/>
      <c r="CW42" s="129"/>
      <c r="CX42" s="129"/>
      <c r="CY42" s="129"/>
      <c r="CZ42" s="129"/>
      <c r="DA42" s="129"/>
      <c r="DB42" s="129"/>
      <c r="DC42" s="129"/>
      <c r="DD42" s="129"/>
      <c r="DE42" s="129"/>
      <c r="DF42" s="129"/>
      <c r="DG42" s="129"/>
      <c r="DH42" s="129"/>
      <c r="DI42" s="129"/>
      <c r="DJ42" s="129"/>
      <c r="DK42" s="129"/>
      <c r="DL42" s="129"/>
      <c r="DM42" s="129"/>
      <c r="DN42" s="129"/>
      <c r="DO42" s="129"/>
      <c r="DP42" s="129"/>
      <c r="DQ42" s="129"/>
      <c r="DR42" s="129"/>
      <c r="DS42" s="129"/>
      <c r="DT42" s="129"/>
      <c r="DU42" s="129"/>
      <c r="DV42" s="129"/>
      <c r="DW42" s="129"/>
      <c r="DX42" s="129"/>
      <c r="DY42" s="129"/>
      <c r="DZ42" s="129"/>
      <c r="EA42" s="129"/>
      <c r="EB42" s="129"/>
      <c r="EC42" s="129"/>
      <c r="ED42" s="129"/>
      <c r="EE42" s="129"/>
      <c r="EF42" s="129"/>
      <c r="EG42" s="129"/>
      <c r="EH42" s="129"/>
      <c r="EI42" s="129"/>
      <c r="EJ42" s="129"/>
      <c r="EK42" s="129"/>
      <c r="EL42" s="129"/>
      <c r="EM42" s="129"/>
      <c r="EN42" s="129"/>
      <c r="EO42" s="129"/>
      <c r="EP42" s="129"/>
      <c r="EQ42" s="129"/>
      <c r="ER42" s="129"/>
      <c r="ES42" s="129"/>
      <c r="ET42" s="129"/>
      <c r="EU42" s="129"/>
      <c r="EV42" s="129"/>
      <c r="EW42" s="129"/>
      <c r="EX42" s="129"/>
      <c r="EY42" s="129"/>
      <c r="EZ42" s="129"/>
      <c r="FA42" s="129"/>
      <c r="FB42" s="129"/>
      <c r="FC42" s="129"/>
      <c r="FD42" s="129"/>
      <c r="FE42" s="129"/>
      <c r="FF42" s="129"/>
      <c r="FG42" s="129"/>
      <c r="FH42" s="129"/>
      <c r="FI42" s="129"/>
      <c r="FJ42" s="129"/>
      <c r="FK42" s="129"/>
      <c r="FL42" s="129"/>
      <c r="FM42" s="129"/>
      <c r="FN42" s="129"/>
      <c r="FO42" s="129"/>
      <c r="FP42" s="129"/>
      <c r="FQ42" s="129"/>
    </row>
    <row r="43" spans="1:173" s="127" customFormat="1" ht="15.75" customHeight="1" x14ac:dyDescent="0.25">
      <c r="A43" s="142" t="s">
        <v>65</v>
      </c>
      <c r="B43" s="128" t="s">
        <v>66</v>
      </c>
      <c r="C43" s="128">
        <v>37</v>
      </c>
      <c r="D43" s="145"/>
      <c r="E43" s="142" t="s">
        <v>65</v>
      </c>
      <c r="F43" s="128" t="s">
        <v>66</v>
      </c>
      <c r="G43" s="128">
        <v>37</v>
      </c>
      <c r="H43" s="145"/>
      <c r="I43" s="142" t="s">
        <v>65</v>
      </c>
      <c r="J43" s="128" t="s">
        <v>66</v>
      </c>
      <c r="K43" s="128">
        <v>37</v>
      </c>
      <c r="L43" s="145"/>
      <c r="M43" s="142" t="s">
        <v>65</v>
      </c>
      <c r="N43" s="128" t="s">
        <v>66</v>
      </c>
      <c r="O43" s="128">
        <v>37</v>
      </c>
      <c r="P43" s="145"/>
      <c r="Q43" s="142" t="s">
        <v>65</v>
      </c>
      <c r="R43" s="128" t="s">
        <v>66</v>
      </c>
      <c r="S43" s="128">
        <v>37</v>
      </c>
      <c r="T43" s="145"/>
      <c r="U43" s="142" t="s">
        <v>65</v>
      </c>
      <c r="V43" s="128" t="s">
        <v>66</v>
      </c>
      <c r="W43" s="128">
        <v>37</v>
      </c>
      <c r="X43" s="145"/>
      <c r="Y43" s="142" t="s">
        <v>65</v>
      </c>
      <c r="Z43" s="128" t="s">
        <v>66</v>
      </c>
      <c r="AA43" s="128">
        <v>37</v>
      </c>
      <c r="AB43" s="145"/>
      <c r="AC43" s="142" t="s">
        <v>65</v>
      </c>
      <c r="AD43" s="128" t="s">
        <v>66</v>
      </c>
      <c r="AE43" s="128">
        <v>37</v>
      </c>
      <c r="AF43" s="145"/>
      <c r="AG43" s="141" t="s">
        <v>65</v>
      </c>
      <c r="AH43" s="114" t="s">
        <v>66</v>
      </c>
      <c r="AI43" s="114">
        <v>37</v>
      </c>
      <c r="AJ43" s="145"/>
      <c r="AK43" s="142" t="s">
        <v>65</v>
      </c>
      <c r="AL43" s="128" t="s">
        <v>66</v>
      </c>
      <c r="AM43" s="128">
        <v>37</v>
      </c>
      <c r="AN43" s="145"/>
      <c r="AO43" s="141" t="s">
        <v>65</v>
      </c>
      <c r="AP43" s="114" t="s">
        <v>66</v>
      </c>
      <c r="AQ43" s="114">
        <v>37</v>
      </c>
      <c r="AR43" s="145"/>
      <c r="AS43" s="141" t="s">
        <v>65</v>
      </c>
      <c r="AT43" s="114" t="s">
        <v>66</v>
      </c>
      <c r="AU43" s="114">
        <v>37</v>
      </c>
      <c r="AV43" s="145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  <c r="BY43" s="129"/>
      <c r="BZ43" s="129"/>
      <c r="CA43" s="129"/>
      <c r="CB43" s="129"/>
      <c r="CC43" s="129"/>
      <c r="CD43" s="129"/>
      <c r="CE43" s="129"/>
      <c r="CF43" s="129"/>
      <c r="CG43" s="129"/>
      <c r="CH43" s="129"/>
      <c r="CI43" s="129"/>
      <c r="CJ43" s="129"/>
      <c r="CK43" s="129"/>
      <c r="CL43" s="129"/>
      <c r="CM43" s="129"/>
      <c r="CN43" s="129"/>
      <c r="CO43" s="129"/>
      <c r="CP43" s="129"/>
      <c r="CQ43" s="129"/>
      <c r="CR43" s="129"/>
      <c r="CS43" s="129"/>
      <c r="CT43" s="129"/>
      <c r="CU43" s="129"/>
      <c r="CV43" s="129"/>
      <c r="CW43" s="129"/>
      <c r="CX43" s="129"/>
      <c r="CY43" s="129"/>
      <c r="CZ43" s="129"/>
      <c r="DA43" s="129"/>
      <c r="DB43" s="129"/>
      <c r="DC43" s="129"/>
      <c r="DD43" s="129"/>
      <c r="DE43" s="129"/>
      <c r="DF43" s="129"/>
      <c r="DG43" s="129"/>
      <c r="DH43" s="129"/>
      <c r="DI43" s="129"/>
      <c r="DJ43" s="129"/>
      <c r="DK43" s="129"/>
      <c r="DL43" s="129"/>
      <c r="DM43" s="129"/>
      <c r="DN43" s="129"/>
      <c r="DO43" s="129"/>
      <c r="DP43" s="129"/>
      <c r="DQ43" s="129"/>
      <c r="DR43" s="129"/>
      <c r="DS43" s="129"/>
      <c r="DT43" s="129"/>
      <c r="DU43" s="129"/>
      <c r="DV43" s="129"/>
      <c r="DW43" s="129"/>
      <c r="DX43" s="129"/>
      <c r="DY43" s="129"/>
      <c r="DZ43" s="129"/>
      <c r="EA43" s="129"/>
      <c r="EB43" s="129"/>
      <c r="EC43" s="129"/>
      <c r="ED43" s="129"/>
      <c r="EE43" s="129"/>
      <c r="EF43" s="129"/>
      <c r="EG43" s="129"/>
      <c r="EH43" s="129"/>
      <c r="EI43" s="129"/>
      <c r="EJ43" s="129"/>
      <c r="EK43" s="129"/>
      <c r="EL43" s="129"/>
      <c r="EM43" s="129"/>
      <c r="EN43" s="129"/>
      <c r="EO43" s="129"/>
      <c r="EP43" s="129"/>
      <c r="EQ43" s="129"/>
      <c r="ER43" s="129"/>
      <c r="ES43" s="129"/>
      <c r="ET43" s="129"/>
      <c r="EU43" s="129"/>
      <c r="EV43" s="129"/>
      <c r="EW43" s="129"/>
      <c r="EX43" s="129"/>
      <c r="EY43" s="129"/>
      <c r="EZ43" s="129"/>
      <c r="FA43" s="129"/>
      <c r="FB43" s="129"/>
      <c r="FC43" s="129"/>
      <c r="FD43" s="129"/>
      <c r="FE43" s="129"/>
      <c r="FF43" s="129"/>
      <c r="FG43" s="129"/>
      <c r="FH43" s="129"/>
      <c r="FI43" s="129"/>
      <c r="FJ43" s="129"/>
      <c r="FK43" s="129"/>
      <c r="FL43" s="129"/>
      <c r="FM43" s="129"/>
      <c r="FN43" s="129"/>
      <c r="FO43" s="129"/>
      <c r="FP43" s="129"/>
      <c r="FQ43" s="129"/>
    </row>
    <row r="44" spans="1:173" s="127" customFormat="1" ht="15.75" customHeight="1" x14ac:dyDescent="0.25">
      <c r="A44" s="146">
        <v>0</v>
      </c>
      <c r="B44" s="130">
        <v>0</v>
      </c>
      <c r="C44" s="130">
        <v>0</v>
      </c>
      <c r="D44" s="145"/>
      <c r="E44" s="142" t="s">
        <v>135</v>
      </c>
      <c r="F44" s="128" t="s">
        <v>133</v>
      </c>
      <c r="G44" s="128">
        <v>30</v>
      </c>
      <c r="H44" s="145"/>
      <c r="I44" s="142" t="s">
        <v>135</v>
      </c>
      <c r="J44" s="128" t="s">
        <v>133</v>
      </c>
      <c r="K44" s="128">
        <v>30</v>
      </c>
      <c r="L44" s="145"/>
      <c r="M44" s="142" t="s">
        <v>135</v>
      </c>
      <c r="N44" s="128" t="s">
        <v>133</v>
      </c>
      <c r="O44" s="128">
        <v>30</v>
      </c>
      <c r="P44" s="145"/>
      <c r="Q44" s="142" t="s">
        <v>135</v>
      </c>
      <c r="R44" s="128" t="s">
        <v>133</v>
      </c>
      <c r="S44" s="128">
        <v>30</v>
      </c>
      <c r="T44" s="145"/>
      <c r="U44" s="142" t="s">
        <v>135</v>
      </c>
      <c r="V44" s="128" t="s">
        <v>133</v>
      </c>
      <c r="W44" s="128">
        <v>30</v>
      </c>
      <c r="X44" s="145"/>
      <c r="Y44" s="142" t="s">
        <v>135</v>
      </c>
      <c r="Z44" s="128" t="s">
        <v>133</v>
      </c>
      <c r="AA44" s="128">
        <v>30</v>
      </c>
      <c r="AB44" s="145"/>
      <c r="AC44" s="141" t="s">
        <v>135</v>
      </c>
      <c r="AD44" s="114" t="s">
        <v>133</v>
      </c>
      <c r="AE44" s="114">
        <v>30</v>
      </c>
      <c r="AF44" s="145"/>
      <c r="AG44" s="141" t="s">
        <v>135</v>
      </c>
      <c r="AH44" s="114" t="s">
        <v>133</v>
      </c>
      <c r="AI44" s="114">
        <v>30</v>
      </c>
      <c r="AJ44" s="145"/>
      <c r="AK44" s="141" t="s">
        <v>135</v>
      </c>
      <c r="AL44" s="114" t="s">
        <v>133</v>
      </c>
      <c r="AM44" s="114">
        <v>30</v>
      </c>
      <c r="AN44" s="145"/>
      <c r="AO44" s="141" t="s">
        <v>135</v>
      </c>
      <c r="AP44" s="114" t="s">
        <v>133</v>
      </c>
      <c r="AQ44" s="114">
        <v>30</v>
      </c>
      <c r="AR44" s="145"/>
      <c r="AS44" s="141" t="s">
        <v>135</v>
      </c>
      <c r="AT44" s="114" t="s">
        <v>133</v>
      </c>
      <c r="AU44" s="114">
        <v>30</v>
      </c>
      <c r="AV44" s="145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29"/>
      <c r="BX44" s="129"/>
      <c r="BY44" s="129"/>
      <c r="BZ44" s="129"/>
      <c r="CA44" s="129"/>
      <c r="CB44" s="129"/>
      <c r="CC44" s="129"/>
      <c r="CD44" s="129"/>
      <c r="CE44" s="129"/>
      <c r="CF44" s="129"/>
      <c r="CG44" s="129"/>
      <c r="CH44" s="129"/>
      <c r="CI44" s="129"/>
      <c r="CJ44" s="129"/>
      <c r="CK44" s="129"/>
      <c r="CL44" s="129"/>
      <c r="CM44" s="129"/>
      <c r="CN44" s="129"/>
      <c r="CO44" s="129"/>
      <c r="CP44" s="129"/>
      <c r="CQ44" s="129"/>
      <c r="CR44" s="129"/>
      <c r="CS44" s="129"/>
      <c r="CT44" s="129"/>
      <c r="CU44" s="129"/>
      <c r="CV44" s="129"/>
      <c r="CW44" s="129"/>
      <c r="CX44" s="129"/>
      <c r="CY44" s="129"/>
      <c r="CZ44" s="129"/>
      <c r="DA44" s="129"/>
      <c r="DB44" s="129"/>
      <c r="DC44" s="129"/>
      <c r="DD44" s="129"/>
      <c r="DE44" s="129"/>
      <c r="DF44" s="129"/>
      <c r="DG44" s="129"/>
      <c r="DH44" s="129"/>
      <c r="DI44" s="129"/>
      <c r="DJ44" s="129"/>
      <c r="DK44" s="129"/>
      <c r="DL44" s="129"/>
      <c r="DM44" s="129"/>
      <c r="DN44" s="129"/>
      <c r="DO44" s="129"/>
      <c r="DP44" s="129"/>
      <c r="DQ44" s="129"/>
      <c r="DR44" s="129"/>
      <c r="DS44" s="129"/>
      <c r="DT44" s="129"/>
      <c r="DU44" s="129"/>
      <c r="DV44" s="129"/>
      <c r="DW44" s="129"/>
      <c r="DX44" s="129"/>
      <c r="DY44" s="129"/>
      <c r="DZ44" s="129"/>
      <c r="EA44" s="129"/>
      <c r="EB44" s="129"/>
      <c r="EC44" s="129"/>
      <c r="ED44" s="129"/>
      <c r="EE44" s="129"/>
      <c r="EF44" s="129"/>
      <c r="EG44" s="129"/>
      <c r="EH44" s="129"/>
      <c r="EI44" s="129"/>
      <c r="EJ44" s="129"/>
      <c r="EK44" s="129"/>
      <c r="EL44" s="129"/>
      <c r="EM44" s="129"/>
      <c r="EN44" s="129"/>
      <c r="EO44" s="129"/>
      <c r="EP44" s="129"/>
      <c r="EQ44" s="129"/>
      <c r="ER44" s="129"/>
      <c r="ES44" s="129"/>
      <c r="ET44" s="129"/>
      <c r="EU44" s="129"/>
      <c r="EV44" s="129"/>
      <c r="EW44" s="129"/>
      <c r="EX44" s="129"/>
      <c r="EY44" s="129"/>
      <c r="EZ44" s="129"/>
      <c r="FA44" s="129"/>
      <c r="FB44" s="129"/>
      <c r="FC44" s="129"/>
      <c r="FD44" s="129"/>
      <c r="FE44" s="129"/>
      <c r="FF44" s="129"/>
      <c r="FG44" s="129"/>
      <c r="FH44" s="129"/>
      <c r="FI44" s="129"/>
      <c r="FJ44" s="129"/>
      <c r="FK44" s="129"/>
      <c r="FL44" s="129"/>
      <c r="FM44" s="129"/>
      <c r="FN44" s="129"/>
      <c r="FO44" s="129"/>
      <c r="FP44" s="129"/>
      <c r="FQ44" s="129"/>
    </row>
    <row r="45" spans="1:173" s="38" customFormat="1" ht="15.75" customHeight="1" x14ac:dyDescent="0.25">
      <c r="A45" s="142" t="s">
        <v>58</v>
      </c>
      <c r="B45" s="128" t="s">
        <v>59</v>
      </c>
      <c r="C45" s="128">
        <v>95</v>
      </c>
      <c r="D45" s="144"/>
      <c r="E45" s="142" t="s">
        <v>58</v>
      </c>
      <c r="F45" s="128" t="s">
        <v>59</v>
      </c>
      <c r="G45" s="128">
        <v>64</v>
      </c>
      <c r="H45" s="144"/>
      <c r="I45" s="142" t="s">
        <v>58</v>
      </c>
      <c r="J45" s="128" t="s">
        <v>59</v>
      </c>
      <c r="K45" s="128">
        <v>64</v>
      </c>
      <c r="L45" s="144"/>
      <c r="M45" s="142" t="s">
        <v>58</v>
      </c>
      <c r="N45" s="128" t="s">
        <v>59</v>
      </c>
      <c r="O45" s="128">
        <v>64</v>
      </c>
      <c r="P45" s="144"/>
      <c r="Q45" s="142" t="s">
        <v>58</v>
      </c>
      <c r="R45" s="128" t="s">
        <v>59</v>
      </c>
      <c r="S45" s="128">
        <v>10</v>
      </c>
      <c r="T45" s="144"/>
      <c r="U45" s="146">
        <v>0</v>
      </c>
      <c r="V45" s="130">
        <v>0</v>
      </c>
      <c r="W45" s="130">
        <v>0</v>
      </c>
      <c r="X45" s="144"/>
      <c r="Y45" s="154">
        <v>0</v>
      </c>
      <c r="Z45" s="126">
        <v>0</v>
      </c>
      <c r="AA45" s="126">
        <v>0</v>
      </c>
      <c r="AB45" s="144"/>
      <c r="AC45" s="158">
        <v>0</v>
      </c>
      <c r="AD45" s="131">
        <v>0</v>
      </c>
      <c r="AE45" s="131">
        <v>0</v>
      </c>
      <c r="AF45" s="144"/>
      <c r="AG45" s="141" t="s">
        <v>58</v>
      </c>
      <c r="AH45" s="114" t="s">
        <v>59</v>
      </c>
      <c r="AI45" s="114">
        <v>75</v>
      </c>
      <c r="AJ45" s="144"/>
      <c r="AK45" s="154">
        <v>0</v>
      </c>
      <c r="AL45" s="126">
        <v>0</v>
      </c>
      <c r="AM45" s="126">
        <v>0</v>
      </c>
      <c r="AN45" s="144"/>
      <c r="AO45" s="141" t="s">
        <v>58</v>
      </c>
      <c r="AP45" s="114" t="s">
        <v>59</v>
      </c>
      <c r="AQ45" s="114">
        <v>95</v>
      </c>
      <c r="AR45" s="144"/>
      <c r="AS45" s="141" t="s">
        <v>58</v>
      </c>
      <c r="AT45" s="114" t="s">
        <v>59</v>
      </c>
      <c r="AU45" s="114">
        <v>95</v>
      </c>
      <c r="AV45" s="144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</row>
    <row r="46" spans="1:173" s="38" customFormat="1" ht="15.75" customHeight="1" x14ac:dyDescent="0.25">
      <c r="A46" s="142" t="s">
        <v>141</v>
      </c>
      <c r="B46" s="128" t="s">
        <v>142</v>
      </c>
      <c r="C46" s="128">
        <v>5</v>
      </c>
      <c r="D46" s="144"/>
      <c r="E46" s="142" t="s">
        <v>141</v>
      </c>
      <c r="F46" s="128" t="s">
        <v>142</v>
      </c>
      <c r="G46" s="128">
        <v>5</v>
      </c>
      <c r="H46" s="144"/>
      <c r="I46" s="142" t="s">
        <v>141</v>
      </c>
      <c r="J46" s="128" t="s">
        <v>142</v>
      </c>
      <c r="K46" s="128">
        <v>5</v>
      </c>
      <c r="L46" s="144"/>
      <c r="M46" s="142" t="s">
        <v>141</v>
      </c>
      <c r="N46" s="128" t="s">
        <v>142</v>
      </c>
      <c r="O46" s="128">
        <v>5</v>
      </c>
      <c r="P46" s="144"/>
      <c r="Q46" s="142" t="s">
        <v>141</v>
      </c>
      <c r="R46" s="128" t="s">
        <v>142</v>
      </c>
      <c r="S46" s="128">
        <v>5</v>
      </c>
      <c r="T46" s="144"/>
      <c r="U46" s="154">
        <v>0</v>
      </c>
      <c r="V46" s="126">
        <v>0</v>
      </c>
      <c r="W46" s="126">
        <v>0</v>
      </c>
      <c r="X46" s="144"/>
      <c r="Y46" s="154">
        <v>0</v>
      </c>
      <c r="Z46" s="126">
        <v>0</v>
      </c>
      <c r="AA46" s="126">
        <v>0</v>
      </c>
      <c r="AB46" s="144"/>
      <c r="AC46" s="141" t="s">
        <v>141</v>
      </c>
      <c r="AD46" s="114" t="s">
        <v>142</v>
      </c>
      <c r="AE46" s="114">
        <v>5</v>
      </c>
      <c r="AF46" s="144"/>
      <c r="AG46" s="141" t="s">
        <v>141</v>
      </c>
      <c r="AH46" s="114" t="s">
        <v>142</v>
      </c>
      <c r="AI46" s="114">
        <v>5</v>
      </c>
      <c r="AJ46" s="144"/>
      <c r="AK46" s="154">
        <v>0</v>
      </c>
      <c r="AL46" s="126">
        <v>0</v>
      </c>
      <c r="AM46" s="126">
        <v>0</v>
      </c>
      <c r="AN46" s="144"/>
      <c r="AO46" s="141" t="s">
        <v>141</v>
      </c>
      <c r="AP46" s="114" t="s">
        <v>142</v>
      </c>
      <c r="AQ46" s="114">
        <v>5</v>
      </c>
      <c r="AR46" s="144"/>
      <c r="AS46" s="141" t="s">
        <v>141</v>
      </c>
      <c r="AT46" s="114" t="s">
        <v>142</v>
      </c>
      <c r="AU46" s="114">
        <v>5</v>
      </c>
      <c r="AV46" s="144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</row>
    <row r="47" spans="1:173" s="38" customFormat="1" ht="15.75" customHeight="1" x14ac:dyDescent="0.25">
      <c r="A47" s="142" t="s">
        <v>27</v>
      </c>
      <c r="B47" s="128" t="s">
        <v>28</v>
      </c>
      <c r="C47" s="133">
        <v>40</v>
      </c>
      <c r="D47" s="144"/>
      <c r="E47" s="152" t="s">
        <v>27</v>
      </c>
      <c r="F47" s="133" t="s">
        <v>28</v>
      </c>
      <c r="G47" s="133">
        <v>40</v>
      </c>
      <c r="H47" s="144"/>
      <c r="I47" s="152" t="s">
        <v>27</v>
      </c>
      <c r="J47" s="133" t="s">
        <v>28</v>
      </c>
      <c r="K47" s="133">
        <v>40</v>
      </c>
      <c r="L47" s="144"/>
      <c r="M47" s="152" t="s">
        <v>27</v>
      </c>
      <c r="N47" s="133" t="s">
        <v>28</v>
      </c>
      <c r="O47" s="133">
        <v>40</v>
      </c>
      <c r="P47" s="144"/>
      <c r="Q47" s="152" t="s">
        <v>27</v>
      </c>
      <c r="R47" s="133" t="s">
        <v>28</v>
      </c>
      <c r="S47" s="133">
        <v>20</v>
      </c>
      <c r="T47" s="144"/>
      <c r="U47" s="159" t="s">
        <v>27</v>
      </c>
      <c r="V47" s="134" t="s">
        <v>28</v>
      </c>
      <c r="W47" s="134">
        <v>20</v>
      </c>
      <c r="X47" s="144"/>
      <c r="Y47" s="159" t="s">
        <v>27</v>
      </c>
      <c r="Z47" s="134" t="s">
        <v>28</v>
      </c>
      <c r="AA47" s="134">
        <v>20</v>
      </c>
      <c r="AB47" s="144"/>
      <c r="AC47" s="159" t="s">
        <v>27</v>
      </c>
      <c r="AD47" s="134" t="s">
        <v>28</v>
      </c>
      <c r="AE47" s="134">
        <v>20</v>
      </c>
      <c r="AF47" s="144"/>
      <c r="AG47" s="159" t="s">
        <v>27</v>
      </c>
      <c r="AH47" s="134" t="s">
        <v>28</v>
      </c>
      <c r="AI47" s="134">
        <v>40</v>
      </c>
      <c r="AJ47" s="144"/>
      <c r="AK47" s="163">
        <v>0</v>
      </c>
      <c r="AL47" s="135">
        <v>0</v>
      </c>
      <c r="AM47" s="135">
        <v>0</v>
      </c>
      <c r="AN47" s="144"/>
      <c r="AO47" s="159" t="s">
        <v>27</v>
      </c>
      <c r="AP47" s="134" t="s">
        <v>28</v>
      </c>
      <c r="AQ47" s="134">
        <v>40</v>
      </c>
      <c r="AR47" s="144"/>
      <c r="AS47" s="159" t="s">
        <v>27</v>
      </c>
      <c r="AT47" s="134" t="s">
        <v>28</v>
      </c>
      <c r="AU47" s="134">
        <v>40</v>
      </c>
      <c r="AV47" s="144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</row>
    <row r="48" spans="1:173" s="70" customFormat="1" ht="22.5" customHeight="1" thickBot="1" x14ac:dyDescent="0.3">
      <c r="A48" s="204" t="s">
        <v>55</v>
      </c>
      <c r="B48" s="205"/>
      <c r="C48" s="120">
        <f>SUM(C38:C47)</f>
        <v>450</v>
      </c>
      <c r="D48" s="147">
        <v>0.31</v>
      </c>
      <c r="E48" s="170" t="s">
        <v>55</v>
      </c>
      <c r="F48" s="171"/>
      <c r="G48" s="120">
        <f>SUM(G38:G47)</f>
        <v>300</v>
      </c>
      <c r="H48" s="147">
        <v>0.61</v>
      </c>
      <c r="I48" s="170" t="s">
        <v>55</v>
      </c>
      <c r="J48" s="171"/>
      <c r="K48" s="120">
        <f>SUM(K38:K47)</f>
        <v>300</v>
      </c>
      <c r="L48" s="147">
        <v>0.61</v>
      </c>
      <c r="M48" s="170" t="s">
        <v>55</v>
      </c>
      <c r="N48" s="171"/>
      <c r="O48" s="120">
        <f>SUM(O38:O47)</f>
        <v>300</v>
      </c>
      <c r="P48" s="147">
        <v>0.61</v>
      </c>
      <c r="Q48" s="170" t="s">
        <v>55</v>
      </c>
      <c r="R48" s="171"/>
      <c r="S48" s="120">
        <f>SUM(S38:S47)</f>
        <v>200</v>
      </c>
      <c r="T48" s="147">
        <v>0.78</v>
      </c>
      <c r="U48" s="170" t="s">
        <v>55</v>
      </c>
      <c r="V48" s="171"/>
      <c r="W48" s="120">
        <f>SUM(W38:W47)</f>
        <v>150</v>
      </c>
      <c r="X48" s="147">
        <v>1.1200000000000001</v>
      </c>
      <c r="Y48" s="170" t="s">
        <v>55</v>
      </c>
      <c r="Z48" s="171"/>
      <c r="AA48" s="120">
        <f>SUM(AA38:AA47)</f>
        <v>150</v>
      </c>
      <c r="AB48" s="147">
        <v>1.1200000000000001</v>
      </c>
      <c r="AC48" s="170" t="s">
        <v>55</v>
      </c>
      <c r="AD48" s="171"/>
      <c r="AE48" s="120">
        <f>SUM(AE38:AE47)</f>
        <v>200</v>
      </c>
      <c r="AF48" s="147">
        <v>0.79</v>
      </c>
      <c r="AG48" s="170" t="s">
        <v>55</v>
      </c>
      <c r="AH48" s="171"/>
      <c r="AI48" s="120">
        <f>SUM(AI38:AI47)</f>
        <v>400</v>
      </c>
      <c r="AJ48" s="147">
        <v>0.47</v>
      </c>
      <c r="AK48" s="170" t="s">
        <v>55</v>
      </c>
      <c r="AL48" s="171"/>
      <c r="AM48" s="120">
        <f>SUM(AM38:AM47)</f>
        <v>100</v>
      </c>
      <c r="AN48" s="147">
        <v>1.32</v>
      </c>
      <c r="AO48" s="170" t="s">
        <v>55</v>
      </c>
      <c r="AP48" s="171"/>
      <c r="AQ48" s="120">
        <f>SUM(AQ38:AQ47)</f>
        <v>400</v>
      </c>
      <c r="AR48" s="147">
        <v>0.43</v>
      </c>
      <c r="AS48" s="170" t="s">
        <v>55</v>
      </c>
      <c r="AT48" s="171"/>
      <c r="AU48" s="120">
        <f>SUM(AU38:AU47)</f>
        <v>400</v>
      </c>
      <c r="AV48" s="147">
        <v>0.43</v>
      </c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1"/>
      <c r="CA48" s="71"/>
      <c r="CB48" s="71"/>
      <c r="CC48" s="71"/>
      <c r="CD48" s="71"/>
      <c r="CE48" s="71"/>
      <c r="CF48" s="71"/>
      <c r="CG48" s="71"/>
      <c r="CH48" s="71"/>
      <c r="CI48" s="71"/>
      <c r="CJ48" s="71"/>
      <c r="CK48" s="71"/>
      <c r="CL48" s="71"/>
      <c r="CM48" s="71"/>
      <c r="CN48" s="71"/>
      <c r="CO48" s="71"/>
      <c r="CP48" s="71"/>
      <c r="CQ48" s="71"/>
      <c r="CR48" s="71"/>
      <c r="CS48" s="71"/>
      <c r="CT48" s="71"/>
      <c r="CU48" s="71"/>
      <c r="CV48" s="71"/>
      <c r="CW48" s="71"/>
      <c r="CX48" s="71"/>
      <c r="CY48" s="71"/>
      <c r="CZ48" s="71"/>
      <c r="DA48" s="71"/>
      <c r="DB48" s="71"/>
      <c r="DC48" s="71"/>
      <c r="DD48" s="71"/>
      <c r="DE48" s="71"/>
      <c r="DF48" s="71"/>
      <c r="DG48" s="71"/>
      <c r="DH48" s="71"/>
      <c r="DI48" s="71"/>
      <c r="DJ48" s="71"/>
      <c r="DK48" s="71"/>
      <c r="DL48" s="71"/>
      <c r="DM48" s="71"/>
      <c r="DN48" s="71"/>
      <c r="DO48" s="71"/>
      <c r="DP48" s="71"/>
      <c r="DQ48" s="71"/>
      <c r="DR48" s="71"/>
      <c r="DS48" s="71"/>
      <c r="DT48" s="71"/>
      <c r="DU48" s="71"/>
      <c r="DV48" s="71"/>
      <c r="DW48" s="71"/>
      <c r="DX48" s="71"/>
      <c r="DY48" s="71"/>
      <c r="DZ48" s="71"/>
      <c r="EA48" s="71"/>
      <c r="EB48" s="71"/>
      <c r="EC48" s="71"/>
      <c r="ED48" s="71"/>
      <c r="EE48" s="71"/>
      <c r="EF48" s="71"/>
      <c r="EG48" s="71"/>
      <c r="EH48" s="71"/>
      <c r="EI48" s="71"/>
      <c r="EJ48" s="71"/>
      <c r="EK48" s="71"/>
      <c r="EL48" s="71"/>
      <c r="EM48" s="71"/>
      <c r="EN48" s="71"/>
      <c r="EO48" s="71"/>
      <c r="EP48" s="71"/>
      <c r="EQ48" s="71"/>
      <c r="ER48" s="71"/>
      <c r="ES48" s="71"/>
      <c r="ET48" s="71"/>
      <c r="EU48" s="71"/>
      <c r="EV48" s="71"/>
      <c r="EW48" s="71"/>
      <c r="EX48" s="71"/>
      <c r="EY48" s="71"/>
      <c r="EZ48" s="71"/>
      <c r="FA48" s="71"/>
      <c r="FB48" s="71"/>
      <c r="FC48" s="71"/>
      <c r="FD48" s="71"/>
      <c r="FE48" s="71"/>
      <c r="FF48" s="71"/>
      <c r="FG48" s="71"/>
      <c r="FH48" s="71"/>
      <c r="FI48" s="71"/>
      <c r="FJ48" s="71"/>
      <c r="FK48" s="71"/>
      <c r="FL48" s="71"/>
      <c r="FM48" s="71"/>
      <c r="FN48" s="71"/>
      <c r="FO48" s="71"/>
      <c r="FP48" s="71"/>
      <c r="FQ48" s="71"/>
    </row>
    <row r="49" spans="1:48" s="76" customFormat="1" ht="22.5" customHeight="1" x14ac:dyDescent="0.25">
      <c r="A49" s="80" t="s">
        <v>50</v>
      </c>
      <c r="B49" s="81" t="s">
        <v>242</v>
      </c>
      <c r="C49" s="183" t="s">
        <v>18</v>
      </c>
      <c r="D49" s="184"/>
      <c r="E49" s="136" t="s">
        <v>50</v>
      </c>
      <c r="F49" s="137" t="s">
        <v>242</v>
      </c>
      <c r="G49" s="183" t="s">
        <v>280</v>
      </c>
      <c r="H49" s="184"/>
      <c r="I49" s="136" t="s">
        <v>50</v>
      </c>
      <c r="J49" s="137" t="s">
        <v>242</v>
      </c>
      <c r="K49" s="183" t="s">
        <v>280</v>
      </c>
      <c r="L49" s="184"/>
      <c r="M49" s="136" t="s">
        <v>50</v>
      </c>
      <c r="N49" s="137" t="s">
        <v>242</v>
      </c>
      <c r="O49" s="183" t="s">
        <v>280</v>
      </c>
      <c r="P49" s="184"/>
      <c r="Q49" s="136" t="s">
        <v>50</v>
      </c>
      <c r="R49" s="137" t="s">
        <v>242</v>
      </c>
      <c r="S49" s="183" t="s">
        <v>280</v>
      </c>
      <c r="T49" s="184"/>
      <c r="U49" s="136" t="s">
        <v>50</v>
      </c>
      <c r="V49" s="137" t="s">
        <v>242</v>
      </c>
      <c r="W49" s="183" t="s">
        <v>280</v>
      </c>
      <c r="X49" s="184"/>
      <c r="Y49" s="136" t="s">
        <v>50</v>
      </c>
      <c r="Z49" s="137" t="s">
        <v>242</v>
      </c>
      <c r="AA49" s="183" t="s">
        <v>281</v>
      </c>
      <c r="AB49" s="184"/>
      <c r="AC49" s="136" t="s">
        <v>50</v>
      </c>
      <c r="AD49" s="137" t="s">
        <v>242</v>
      </c>
      <c r="AE49" s="183" t="s">
        <v>282</v>
      </c>
      <c r="AF49" s="184"/>
      <c r="AG49" s="136" t="s">
        <v>50</v>
      </c>
      <c r="AH49" s="137" t="s">
        <v>242</v>
      </c>
      <c r="AI49" s="183" t="s">
        <v>61</v>
      </c>
      <c r="AJ49" s="184"/>
      <c r="AK49" s="136" t="s">
        <v>50</v>
      </c>
      <c r="AL49" s="137" t="s">
        <v>242</v>
      </c>
      <c r="AM49" s="183" t="s">
        <v>282</v>
      </c>
      <c r="AN49" s="184"/>
      <c r="AO49" s="136" t="s">
        <v>50</v>
      </c>
      <c r="AP49" s="137" t="s">
        <v>242</v>
      </c>
      <c r="AQ49" s="183" t="s">
        <v>233</v>
      </c>
      <c r="AR49" s="184"/>
      <c r="AS49" s="136" t="s">
        <v>50</v>
      </c>
      <c r="AT49" s="137" t="s">
        <v>242</v>
      </c>
      <c r="AU49" s="183" t="s">
        <v>18</v>
      </c>
      <c r="AV49" s="184"/>
    </row>
    <row r="50" spans="1:48" ht="15" customHeight="1" x14ac:dyDescent="0.2">
      <c r="A50" s="148">
        <v>0</v>
      </c>
      <c r="B50" s="115">
        <v>0</v>
      </c>
      <c r="C50" s="115">
        <v>0</v>
      </c>
      <c r="D50" s="167"/>
      <c r="E50" s="141" t="s">
        <v>53</v>
      </c>
      <c r="F50" s="114" t="s">
        <v>54</v>
      </c>
      <c r="G50" s="114">
        <v>25</v>
      </c>
      <c r="H50" s="167"/>
      <c r="I50" s="141" t="s">
        <v>53</v>
      </c>
      <c r="J50" s="114" t="s">
        <v>54</v>
      </c>
      <c r="K50" s="114">
        <v>25</v>
      </c>
      <c r="L50" s="199"/>
      <c r="M50" s="141" t="s">
        <v>53</v>
      </c>
      <c r="N50" s="114" t="s">
        <v>54</v>
      </c>
      <c r="O50" s="114">
        <v>25</v>
      </c>
      <c r="P50" s="167"/>
      <c r="Q50" s="141" t="s">
        <v>53</v>
      </c>
      <c r="R50" s="114" t="s">
        <v>54</v>
      </c>
      <c r="S50" s="114">
        <v>25</v>
      </c>
      <c r="T50" s="167"/>
      <c r="U50" s="141" t="s">
        <v>53</v>
      </c>
      <c r="V50" s="114" t="s">
        <v>54</v>
      </c>
      <c r="W50" s="114">
        <v>25</v>
      </c>
      <c r="X50" s="167"/>
      <c r="Y50" s="161" t="s">
        <v>53</v>
      </c>
      <c r="Z50" s="116" t="s">
        <v>54</v>
      </c>
      <c r="AA50" s="116">
        <v>50</v>
      </c>
      <c r="AB50" s="199"/>
      <c r="AC50" s="161" t="s">
        <v>53</v>
      </c>
      <c r="AD50" s="116" t="s">
        <v>54</v>
      </c>
      <c r="AE50" s="116">
        <v>50</v>
      </c>
      <c r="AF50" s="167"/>
      <c r="AG50" s="161" t="s">
        <v>53</v>
      </c>
      <c r="AH50" s="116" t="s">
        <v>54</v>
      </c>
      <c r="AI50" s="116">
        <v>50</v>
      </c>
      <c r="AJ50" s="167"/>
      <c r="AK50" s="161" t="s">
        <v>53</v>
      </c>
      <c r="AL50" s="116" t="s">
        <v>54</v>
      </c>
      <c r="AM50" s="116">
        <v>50</v>
      </c>
      <c r="AN50" s="167"/>
      <c r="AO50" s="161" t="s">
        <v>53</v>
      </c>
      <c r="AP50" s="116" t="s">
        <v>54</v>
      </c>
      <c r="AQ50" s="116">
        <v>50</v>
      </c>
      <c r="AR50" s="167"/>
      <c r="AS50" s="148">
        <v>0</v>
      </c>
      <c r="AT50" s="115">
        <v>0</v>
      </c>
      <c r="AU50" s="115">
        <v>0</v>
      </c>
      <c r="AV50" s="199"/>
    </row>
    <row r="51" spans="1:48" ht="15" customHeight="1" x14ac:dyDescent="0.2">
      <c r="A51" s="148">
        <v>0</v>
      </c>
      <c r="B51" s="115">
        <v>0</v>
      </c>
      <c r="C51" s="115">
        <v>0</v>
      </c>
      <c r="D51" s="167"/>
      <c r="E51" s="153">
        <v>0</v>
      </c>
      <c r="F51" s="138">
        <v>0</v>
      </c>
      <c r="G51" s="138">
        <v>0</v>
      </c>
      <c r="H51" s="167"/>
      <c r="I51" s="155">
        <v>0</v>
      </c>
      <c r="J51" s="139">
        <v>0</v>
      </c>
      <c r="K51" s="139">
        <v>0</v>
      </c>
      <c r="L51" s="200"/>
      <c r="M51" s="154">
        <v>0</v>
      </c>
      <c r="N51" s="126">
        <v>0</v>
      </c>
      <c r="O51" s="126">
        <v>0</v>
      </c>
      <c r="P51" s="167"/>
      <c r="Q51" s="146">
        <v>0</v>
      </c>
      <c r="R51" s="130">
        <v>0</v>
      </c>
      <c r="S51" s="130">
        <v>0</v>
      </c>
      <c r="T51" s="167"/>
      <c r="U51" s="146">
        <v>0</v>
      </c>
      <c r="V51" s="130">
        <v>0</v>
      </c>
      <c r="W51" s="130">
        <v>0</v>
      </c>
      <c r="X51" s="167"/>
      <c r="Y51" s="161" t="s">
        <v>62</v>
      </c>
      <c r="Z51" s="116" t="s">
        <v>63</v>
      </c>
      <c r="AA51" s="116">
        <v>20</v>
      </c>
      <c r="AB51" s="200"/>
      <c r="AC51" s="154">
        <v>0</v>
      </c>
      <c r="AD51" s="126">
        <v>0</v>
      </c>
      <c r="AE51" s="126">
        <v>0</v>
      </c>
      <c r="AF51" s="167"/>
      <c r="AG51" s="162">
        <v>0</v>
      </c>
      <c r="AH51" s="140">
        <v>0</v>
      </c>
      <c r="AI51" s="140">
        <v>0</v>
      </c>
      <c r="AJ51" s="167"/>
      <c r="AK51" s="161" t="s">
        <v>62</v>
      </c>
      <c r="AL51" s="116" t="s">
        <v>63</v>
      </c>
      <c r="AM51" s="116">
        <v>26</v>
      </c>
      <c r="AN51" s="167"/>
      <c r="AO51" s="161" t="s">
        <v>62</v>
      </c>
      <c r="AP51" s="116" t="s">
        <v>63</v>
      </c>
      <c r="AQ51" s="116">
        <v>30</v>
      </c>
      <c r="AR51" s="167"/>
      <c r="AS51" s="148">
        <v>0</v>
      </c>
      <c r="AT51" s="115">
        <v>0</v>
      </c>
      <c r="AU51" s="115">
        <v>0</v>
      </c>
      <c r="AV51" s="200"/>
    </row>
    <row r="52" spans="1:48" ht="15" customHeight="1" x14ac:dyDescent="0.2">
      <c r="A52" s="148">
        <v>0</v>
      </c>
      <c r="B52" s="115">
        <v>0</v>
      </c>
      <c r="C52" s="115">
        <v>0</v>
      </c>
      <c r="D52" s="167"/>
      <c r="E52" s="141" t="s">
        <v>11</v>
      </c>
      <c r="F52" s="114" t="s">
        <v>12</v>
      </c>
      <c r="G52" s="114">
        <v>25</v>
      </c>
      <c r="H52" s="167"/>
      <c r="I52" s="141" t="s">
        <v>11</v>
      </c>
      <c r="J52" s="114" t="s">
        <v>12</v>
      </c>
      <c r="K52" s="114">
        <v>25</v>
      </c>
      <c r="L52" s="200"/>
      <c r="M52" s="141" t="s">
        <v>11</v>
      </c>
      <c r="N52" s="114" t="s">
        <v>12</v>
      </c>
      <c r="O52" s="114">
        <v>25</v>
      </c>
      <c r="P52" s="167"/>
      <c r="Q52" s="141" t="s">
        <v>11</v>
      </c>
      <c r="R52" s="114" t="s">
        <v>12</v>
      </c>
      <c r="S52" s="114">
        <v>25</v>
      </c>
      <c r="T52" s="167"/>
      <c r="U52" s="141" t="s">
        <v>11</v>
      </c>
      <c r="V52" s="114" t="s">
        <v>12</v>
      </c>
      <c r="W52" s="114">
        <v>25</v>
      </c>
      <c r="X52" s="167"/>
      <c r="Y52" s="161" t="s">
        <v>11</v>
      </c>
      <c r="Z52" s="116" t="s">
        <v>12</v>
      </c>
      <c r="AA52" s="116">
        <v>90</v>
      </c>
      <c r="AB52" s="200"/>
      <c r="AC52" s="161" t="s">
        <v>11</v>
      </c>
      <c r="AD52" s="116" t="s">
        <v>12</v>
      </c>
      <c r="AE52" s="116">
        <v>60</v>
      </c>
      <c r="AF52" s="167"/>
      <c r="AG52" s="161" t="s">
        <v>11</v>
      </c>
      <c r="AH52" s="116" t="s">
        <v>12</v>
      </c>
      <c r="AI52" s="116">
        <v>8</v>
      </c>
      <c r="AJ52" s="167"/>
      <c r="AK52" s="161" t="s">
        <v>11</v>
      </c>
      <c r="AL52" s="116" t="s">
        <v>12</v>
      </c>
      <c r="AM52" s="116">
        <v>24</v>
      </c>
      <c r="AN52" s="167"/>
      <c r="AO52" s="161" t="s">
        <v>11</v>
      </c>
      <c r="AP52" s="116" t="s">
        <v>12</v>
      </c>
      <c r="AQ52" s="116">
        <v>150</v>
      </c>
      <c r="AR52" s="167"/>
      <c r="AS52" s="148">
        <v>0</v>
      </c>
      <c r="AT52" s="115">
        <v>0</v>
      </c>
      <c r="AU52" s="115">
        <v>0</v>
      </c>
      <c r="AV52" s="200"/>
    </row>
    <row r="53" spans="1:48" ht="15" customHeight="1" x14ac:dyDescent="0.2">
      <c r="A53" s="148">
        <v>0</v>
      </c>
      <c r="B53" s="115">
        <v>0</v>
      </c>
      <c r="C53" s="115">
        <v>0</v>
      </c>
      <c r="D53" s="167"/>
      <c r="E53" s="154">
        <v>0</v>
      </c>
      <c r="F53" s="126">
        <v>0</v>
      </c>
      <c r="G53" s="126">
        <v>0</v>
      </c>
      <c r="H53" s="167"/>
      <c r="I53" s="154">
        <v>0</v>
      </c>
      <c r="J53" s="126">
        <v>0</v>
      </c>
      <c r="K53" s="126">
        <v>0</v>
      </c>
      <c r="L53" s="200"/>
      <c r="M53" s="154">
        <v>0</v>
      </c>
      <c r="N53" s="126">
        <v>0</v>
      </c>
      <c r="O53" s="126">
        <v>0</v>
      </c>
      <c r="P53" s="167"/>
      <c r="Q53" s="154">
        <v>0</v>
      </c>
      <c r="R53" s="126">
        <v>0</v>
      </c>
      <c r="S53" s="126">
        <v>0</v>
      </c>
      <c r="T53" s="167"/>
      <c r="U53" s="154">
        <v>0</v>
      </c>
      <c r="V53" s="126">
        <v>0</v>
      </c>
      <c r="W53" s="126">
        <v>0</v>
      </c>
      <c r="X53" s="167"/>
      <c r="Y53" s="155">
        <v>0</v>
      </c>
      <c r="Z53" s="139">
        <v>0</v>
      </c>
      <c r="AA53" s="139">
        <v>0</v>
      </c>
      <c r="AB53" s="200"/>
      <c r="AC53" s="154">
        <v>0</v>
      </c>
      <c r="AD53" s="126">
        <v>0</v>
      </c>
      <c r="AE53" s="126">
        <v>0</v>
      </c>
      <c r="AF53" s="167"/>
      <c r="AG53" s="161" t="s">
        <v>185</v>
      </c>
      <c r="AH53" s="116" t="s">
        <v>186</v>
      </c>
      <c r="AI53" s="116">
        <v>2</v>
      </c>
      <c r="AJ53" s="167"/>
      <c r="AK53" s="161" t="s">
        <v>185</v>
      </c>
      <c r="AL53" s="116" t="s">
        <v>186</v>
      </c>
      <c r="AM53" s="116">
        <v>10</v>
      </c>
      <c r="AN53" s="167"/>
      <c r="AO53" s="161" t="s">
        <v>185</v>
      </c>
      <c r="AP53" s="116" t="s">
        <v>186</v>
      </c>
      <c r="AQ53" s="116">
        <v>25</v>
      </c>
      <c r="AR53" s="167"/>
      <c r="AS53" s="148">
        <v>0</v>
      </c>
      <c r="AT53" s="115">
        <v>0</v>
      </c>
      <c r="AU53" s="115">
        <v>0</v>
      </c>
      <c r="AV53" s="200"/>
    </row>
    <row r="54" spans="1:48" ht="15" customHeight="1" x14ac:dyDescent="0.2">
      <c r="A54" s="148">
        <v>0</v>
      </c>
      <c r="B54" s="115">
        <v>0</v>
      </c>
      <c r="C54" s="115">
        <v>0</v>
      </c>
      <c r="D54" s="167"/>
      <c r="E54" s="154">
        <v>0</v>
      </c>
      <c r="F54" s="126">
        <v>0</v>
      </c>
      <c r="G54" s="126">
        <v>0</v>
      </c>
      <c r="H54" s="167"/>
      <c r="I54" s="154">
        <v>0</v>
      </c>
      <c r="J54" s="126">
        <v>0</v>
      </c>
      <c r="K54" s="126">
        <v>0</v>
      </c>
      <c r="L54" s="200"/>
      <c r="M54" s="154">
        <v>0</v>
      </c>
      <c r="N54" s="126">
        <v>0</v>
      </c>
      <c r="O54" s="126">
        <v>0</v>
      </c>
      <c r="P54" s="167"/>
      <c r="Q54" s="154">
        <v>0</v>
      </c>
      <c r="R54" s="126">
        <v>0</v>
      </c>
      <c r="S54" s="126">
        <v>0</v>
      </c>
      <c r="T54" s="167"/>
      <c r="U54" s="154">
        <v>0</v>
      </c>
      <c r="V54" s="126">
        <v>0</v>
      </c>
      <c r="W54" s="126">
        <v>0</v>
      </c>
      <c r="X54" s="167"/>
      <c r="Y54" s="155">
        <v>0</v>
      </c>
      <c r="Z54" s="139">
        <v>0</v>
      </c>
      <c r="AA54" s="139">
        <v>0</v>
      </c>
      <c r="AB54" s="200"/>
      <c r="AC54" s="154">
        <v>0</v>
      </c>
      <c r="AD54" s="126">
        <v>0</v>
      </c>
      <c r="AE54" s="126">
        <v>0</v>
      </c>
      <c r="AF54" s="167"/>
      <c r="AG54" s="162">
        <v>0</v>
      </c>
      <c r="AH54" s="140">
        <v>0</v>
      </c>
      <c r="AI54" s="140">
        <v>0</v>
      </c>
      <c r="AJ54" s="167"/>
      <c r="AK54" s="155">
        <v>0</v>
      </c>
      <c r="AL54" s="139">
        <v>0</v>
      </c>
      <c r="AM54" s="139">
        <v>0</v>
      </c>
      <c r="AN54" s="167"/>
      <c r="AO54" s="161" t="s">
        <v>46</v>
      </c>
      <c r="AP54" s="116" t="s">
        <v>47</v>
      </c>
      <c r="AQ54" s="116">
        <v>15</v>
      </c>
      <c r="AR54" s="167"/>
      <c r="AS54" s="148">
        <v>0</v>
      </c>
      <c r="AT54" s="115">
        <v>0</v>
      </c>
      <c r="AU54" s="115">
        <v>0</v>
      </c>
      <c r="AV54" s="200"/>
    </row>
    <row r="55" spans="1:48" ht="15" customHeight="1" x14ac:dyDescent="0.2">
      <c r="A55" s="148">
        <v>0</v>
      </c>
      <c r="B55" s="115">
        <v>0</v>
      </c>
      <c r="C55" s="115">
        <v>0</v>
      </c>
      <c r="D55" s="167"/>
      <c r="E55" s="154">
        <v>0</v>
      </c>
      <c r="F55" s="126">
        <v>0</v>
      </c>
      <c r="G55" s="126">
        <v>0</v>
      </c>
      <c r="H55" s="167"/>
      <c r="I55" s="154">
        <v>0</v>
      </c>
      <c r="J55" s="126">
        <v>0</v>
      </c>
      <c r="K55" s="126">
        <v>0</v>
      </c>
      <c r="L55" s="200"/>
      <c r="M55" s="154">
        <v>0</v>
      </c>
      <c r="N55" s="126">
        <v>0</v>
      </c>
      <c r="O55" s="126">
        <v>0</v>
      </c>
      <c r="P55" s="167"/>
      <c r="Q55" s="154">
        <v>0</v>
      </c>
      <c r="R55" s="126">
        <v>0</v>
      </c>
      <c r="S55" s="126">
        <v>0</v>
      </c>
      <c r="T55" s="167"/>
      <c r="U55" s="154">
        <v>0</v>
      </c>
      <c r="V55" s="126">
        <v>0</v>
      </c>
      <c r="W55" s="126">
        <v>0</v>
      </c>
      <c r="X55" s="167"/>
      <c r="Y55" s="161" t="s">
        <v>229</v>
      </c>
      <c r="Z55" s="116" t="s">
        <v>228</v>
      </c>
      <c r="AA55" s="116">
        <v>30</v>
      </c>
      <c r="AB55" s="200"/>
      <c r="AC55" s="161" t="s">
        <v>229</v>
      </c>
      <c r="AD55" s="116" t="s">
        <v>228</v>
      </c>
      <c r="AE55" s="116">
        <v>30</v>
      </c>
      <c r="AF55" s="167"/>
      <c r="AG55" s="161" t="s">
        <v>229</v>
      </c>
      <c r="AH55" s="116" t="s">
        <v>228</v>
      </c>
      <c r="AI55" s="116">
        <v>30</v>
      </c>
      <c r="AJ55" s="167"/>
      <c r="AK55" s="161" t="s">
        <v>229</v>
      </c>
      <c r="AL55" s="116" t="s">
        <v>228</v>
      </c>
      <c r="AM55" s="116">
        <v>30</v>
      </c>
      <c r="AN55" s="167"/>
      <c r="AO55" s="161" t="s">
        <v>229</v>
      </c>
      <c r="AP55" s="116" t="s">
        <v>228</v>
      </c>
      <c r="AQ55" s="116">
        <v>30</v>
      </c>
      <c r="AR55" s="167"/>
      <c r="AS55" s="148">
        <v>0</v>
      </c>
      <c r="AT55" s="115">
        <v>0</v>
      </c>
      <c r="AU55" s="115">
        <v>0</v>
      </c>
      <c r="AV55" s="200"/>
    </row>
    <row r="56" spans="1:48" ht="15" customHeight="1" x14ac:dyDescent="0.2">
      <c r="A56" s="148">
        <v>0</v>
      </c>
      <c r="B56" s="115">
        <v>0</v>
      </c>
      <c r="C56" s="115">
        <v>0</v>
      </c>
      <c r="D56" s="167"/>
      <c r="E56" s="154">
        <v>0</v>
      </c>
      <c r="F56" s="126">
        <v>0</v>
      </c>
      <c r="G56" s="126">
        <v>0</v>
      </c>
      <c r="H56" s="167"/>
      <c r="I56" s="154">
        <v>0</v>
      </c>
      <c r="J56" s="126">
        <v>0</v>
      </c>
      <c r="K56" s="126">
        <v>0</v>
      </c>
      <c r="L56" s="200"/>
      <c r="M56" s="154">
        <v>0</v>
      </c>
      <c r="N56" s="126">
        <v>0</v>
      </c>
      <c r="O56" s="126">
        <v>0</v>
      </c>
      <c r="P56" s="167"/>
      <c r="Q56" s="154">
        <v>0</v>
      </c>
      <c r="R56" s="126">
        <v>0</v>
      </c>
      <c r="S56" s="126">
        <v>0</v>
      </c>
      <c r="T56" s="167"/>
      <c r="U56" s="154">
        <v>0</v>
      </c>
      <c r="V56" s="126">
        <v>0</v>
      </c>
      <c r="W56" s="126">
        <v>0</v>
      </c>
      <c r="X56" s="199"/>
      <c r="Y56" s="161" t="s">
        <v>44</v>
      </c>
      <c r="Z56" s="116" t="s">
        <v>45</v>
      </c>
      <c r="AA56" s="116">
        <v>10</v>
      </c>
      <c r="AB56" s="200"/>
      <c r="AC56" s="161" t="s">
        <v>44</v>
      </c>
      <c r="AD56" s="116" t="s">
        <v>45</v>
      </c>
      <c r="AE56" s="116">
        <v>10</v>
      </c>
      <c r="AF56" s="199"/>
      <c r="AG56" s="161" t="s">
        <v>44</v>
      </c>
      <c r="AH56" s="116" t="s">
        <v>45</v>
      </c>
      <c r="AI56" s="116">
        <v>10</v>
      </c>
      <c r="AJ56" s="167"/>
      <c r="AK56" s="161" t="s">
        <v>44</v>
      </c>
      <c r="AL56" s="116" t="s">
        <v>45</v>
      </c>
      <c r="AM56" s="116">
        <v>10</v>
      </c>
      <c r="AN56" s="167"/>
      <c r="AO56" s="161" t="s">
        <v>44</v>
      </c>
      <c r="AP56" s="116" t="s">
        <v>45</v>
      </c>
      <c r="AQ56" s="116">
        <v>10</v>
      </c>
      <c r="AR56" s="167"/>
      <c r="AS56" s="148">
        <v>0</v>
      </c>
      <c r="AT56" s="115">
        <v>0</v>
      </c>
      <c r="AU56" s="115">
        <v>0</v>
      </c>
      <c r="AV56" s="200"/>
    </row>
    <row r="57" spans="1:48" s="70" customFormat="1" ht="22.5" customHeight="1" x14ac:dyDescent="0.25">
      <c r="A57" s="188" t="s">
        <v>55</v>
      </c>
      <c r="B57" s="189"/>
      <c r="C57" s="118">
        <f>SUM(C50:C56)</f>
        <v>0</v>
      </c>
      <c r="D57" s="147"/>
      <c r="E57" s="188" t="s">
        <v>55</v>
      </c>
      <c r="F57" s="189"/>
      <c r="G57" s="118">
        <f>SUM(G50:G56)</f>
        <v>50</v>
      </c>
      <c r="H57" s="147">
        <v>0.67</v>
      </c>
      <c r="I57" s="188" t="s">
        <v>55</v>
      </c>
      <c r="J57" s="189"/>
      <c r="K57" s="118">
        <f>SUM(K50:K56)</f>
        <v>50</v>
      </c>
      <c r="L57" s="147">
        <v>0.67</v>
      </c>
      <c r="M57" s="188" t="s">
        <v>55</v>
      </c>
      <c r="N57" s="189"/>
      <c r="O57" s="67">
        <f>SUM(O50:O56)</f>
        <v>50</v>
      </c>
      <c r="P57" s="69">
        <v>0.67</v>
      </c>
      <c r="Q57" s="188" t="s">
        <v>55</v>
      </c>
      <c r="R57" s="189"/>
      <c r="S57" s="67">
        <f>SUM(S50:S56)</f>
        <v>50</v>
      </c>
      <c r="T57" s="69">
        <v>0.67</v>
      </c>
      <c r="U57" s="188" t="s">
        <v>55</v>
      </c>
      <c r="V57" s="189"/>
      <c r="W57" s="118">
        <f>SUM(W50:W56)</f>
        <v>50</v>
      </c>
      <c r="X57" s="147">
        <v>0.67</v>
      </c>
      <c r="Y57" s="170" t="s">
        <v>55</v>
      </c>
      <c r="Z57" s="171"/>
      <c r="AA57" s="120">
        <f>SUM(AA50:AA56)</f>
        <v>200</v>
      </c>
      <c r="AB57" s="147">
        <v>0.18</v>
      </c>
      <c r="AC57" s="170" t="s">
        <v>55</v>
      </c>
      <c r="AD57" s="171"/>
      <c r="AE57" s="120">
        <f>SUM(AE50:AE56)</f>
        <v>150</v>
      </c>
      <c r="AF57" s="147">
        <v>0.31</v>
      </c>
      <c r="AG57" s="170" t="s">
        <v>55</v>
      </c>
      <c r="AH57" s="171"/>
      <c r="AI57" s="120">
        <f>SUM(AI50:AI56)</f>
        <v>100</v>
      </c>
      <c r="AJ57" s="147">
        <v>0.15</v>
      </c>
      <c r="AK57" s="170" t="s">
        <v>55</v>
      </c>
      <c r="AL57" s="171"/>
      <c r="AM57" s="120">
        <f>SUM(AM50:AM56)</f>
        <v>150</v>
      </c>
      <c r="AN57" s="147">
        <v>0.12</v>
      </c>
      <c r="AO57" s="170" t="s">
        <v>55</v>
      </c>
      <c r="AP57" s="171"/>
      <c r="AQ57" s="120">
        <f>SUM(AQ50:AQ56)</f>
        <v>310</v>
      </c>
      <c r="AR57" s="147">
        <v>0</v>
      </c>
      <c r="AS57" s="170" t="s">
        <v>55</v>
      </c>
      <c r="AT57" s="171"/>
      <c r="AU57" s="67">
        <f>SUM(AU50:AU56)</f>
        <v>0</v>
      </c>
      <c r="AV57" s="68">
        <v>0</v>
      </c>
    </row>
    <row r="58" spans="1:48" s="76" customFormat="1" ht="22.5" customHeight="1" x14ac:dyDescent="0.25">
      <c r="A58" s="149" t="s">
        <v>50</v>
      </c>
      <c r="B58" s="121" t="s">
        <v>239</v>
      </c>
      <c r="C58" s="172" t="s">
        <v>18</v>
      </c>
      <c r="D58" s="173"/>
      <c r="E58" s="149" t="s">
        <v>50</v>
      </c>
      <c r="F58" s="121" t="s">
        <v>239</v>
      </c>
      <c r="G58" s="172" t="s">
        <v>18</v>
      </c>
      <c r="H58" s="173"/>
      <c r="I58" s="149" t="s">
        <v>50</v>
      </c>
      <c r="J58" s="121" t="s">
        <v>239</v>
      </c>
      <c r="K58" s="172" t="s">
        <v>18</v>
      </c>
      <c r="L58" s="173"/>
      <c r="M58" s="149" t="s">
        <v>50</v>
      </c>
      <c r="N58" s="121" t="s">
        <v>239</v>
      </c>
      <c r="O58" s="172" t="s">
        <v>18</v>
      </c>
      <c r="P58" s="173"/>
      <c r="Q58" s="149" t="s">
        <v>50</v>
      </c>
      <c r="R58" s="121" t="s">
        <v>239</v>
      </c>
      <c r="S58" s="172" t="s">
        <v>18</v>
      </c>
      <c r="T58" s="173"/>
      <c r="U58" s="149" t="s">
        <v>50</v>
      </c>
      <c r="V58" s="121" t="s">
        <v>239</v>
      </c>
      <c r="W58" s="172" t="s">
        <v>18</v>
      </c>
      <c r="X58" s="173"/>
      <c r="Y58" s="149" t="s">
        <v>50</v>
      </c>
      <c r="Z58" s="121" t="s">
        <v>239</v>
      </c>
      <c r="AA58" s="172" t="s">
        <v>18</v>
      </c>
      <c r="AB58" s="173"/>
      <c r="AC58" s="149" t="s">
        <v>50</v>
      </c>
      <c r="AD58" s="121" t="s">
        <v>239</v>
      </c>
      <c r="AE58" s="172" t="s">
        <v>18</v>
      </c>
      <c r="AF58" s="173"/>
      <c r="AG58" s="149" t="s">
        <v>50</v>
      </c>
      <c r="AH58" s="121" t="s">
        <v>239</v>
      </c>
      <c r="AI58" s="172" t="s">
        <v>18</v>
      </c>
      <c r="AJ58" s="173"/>
      <c r="AK58" s="149" t="s">
        <v>50</v>
      </c>
      <c r="AL58" s="121" t="s">
        <v>239</v>
      </c>
      <c r="AM58" s="172" t="s">
        <v>18</v>
      </c>
      <c r="AN58" s="173"/>
      <c r="AO58" s="149" t="s">
        <v>50</v>
      </c>
      <c r="AP58" s="121" t="s">
        <v>239</v>
      </c>
      <c r="AQ58" s="172" t="s">
        <v>18</v>
      </c>
      <c r="AR58" s="173"/>
      <c r="AS58" s="149" t="s">
        <v>50</v>
      </c>
      <c r="AT58" s="121" t="s">
        <v>239</v>
      </c>
      <c r="AU58" s="172" t="s">
        <v>18</v>
      </c>
      <c r="AV58" s="173"/>
    </row>
    <row r="59" spans="1:48" s="39" customFormat="1" ht="14.25" customHeight="1" x14ac:dyDescent="0.2">
      <c r="A59" s="148">
        <v>0</v>
      </c>
      <c r="B59" s="115">
        <v>0</v>
      </c>
      <c r="C59" s="115">
        <v>0</v>
      </c>
      <c r="D59" s="167"/>
      <c r="E59" s="148">
        <v>0</v>
      </c>
      <c r="F59" s="115">
        <v>0</v>
      </c>
      <c r="G59" s="115">
        <v>0</v>
      </c>
      <c r="H59" s="167"/>
      <c r="I59" s="148">
        <v>0</v>
      </c>
      <c r="J59" s="115">
        <v>0</v>
      </c>
      <c r="K59" s="115">
        <v>0</v>
      </c>
      <c r="L59" s="167"/>
      <c r="M59" s="148">
        <v>0</v>
      </c>
      <c r="N59" s="115">
        <v>0</v>
      </c>
      <c r="O59" s="115">
        <v>0</v>
      </c>
      <c r="P59" s="156"/>
      <c r="Q59" s="148">
        <v>0</v>
      </c>
      <c r="R59" s="115">
        <v>0</v>
      </c>
      <c r="S59" s="115">
        <v>0</v>
      </c>
      <c r="T59" s="199"/>
      <c r="U59" s="148">
        <v>0</v>
      </c>
      <c r="V59" s="115">
        <v>0</v>
      </c>
      <c r="W59" s="115">
        <v>0</v>
      </c>
      <c r="X59" s="199"/>
      <c r="Y59" s="148">
        <v>0</v>
      </c>
      <c r="Z59" s="115">
        <v>0</v>
      </c>
      <c r="AA59" s="115">
        <v>0</v>
      </c>
      <c r="AB59" s="167"/>
      <c r="AC59" s="148">
        <v>0</v>
      </c>
      <c r="AD59" s="115">
        <v>0</v>
      </c>
      <c r="AE59" s="115">
        <v>0</v>
      </c>
      <c r="AF59" s="167"/>
      <c r="AG59" s="148">
        <v>0</v>
      </c>
      <c r="AH59" s="115">
        <v>0</v>
      </c>
      <c r="AI59" s="115">
        <v>0</v>
      </c>
      <c r="AJ59" s="167"/>
      <c r="AK59" s="148">
        <v>0</v>
      </c>
      <c r="AL59" s="115">
        <v>0</v>
      </c>
      <c r="AM59" s="115">
        <v>0</v>
      </c>
      <c r="AN59" s="167"/>
      <c r="AO59" s="148">
        <v>0</v>
      </c>
      <c r="AP59" s="115">
        <v>0</v>
      </c>
      <c r="AQ59" s="115">
        <v>0</v>
      </c>
      <c r="AR59" s="167"/>
      <c r="AS59" s="148">
        <v>0</v>
      </c>
      <c r="AT59" s="115">
        <v>0</v>
      </c>
      <c r="AU59" s="115">
        <v>0</v>
      </c>
      <c r="AV59" s="167"/>
    </row>
    <row r="60" spans="1:48" s="39" customFormat="1" ht="14.25" customHeight="1" x14ac:dyDescent="0.2">
      <c r="A60" s="148">
        <v>0</v>
      </c>
      <c r="B60" s="115">
        <v>0</v>
      </c>
      <c r="C60" s="115">
        <v>0</v>
      </c>
      <c r="D60" s="167"/>
      <c r="E60" s="148">
        <v>0</v>
      </c>
      <c r="F60" s="115">
        <v>0</v>
      </c>
      <c r="G60" s="115">
        <v>0</v>
      </c>
      <c r="H60" s="167"/>
      <c r="I60" s="148">
        <v>0</v>
      </c>
      <c r="J60" s="115">
        <v>0</v>
      </c>
      <c r="K60" s="115">
        <v>0</v>
      </c>
      <c r="L60" s="167"/>
      <c r="M60" s="148">
        <v>0</v>
      </c>
      <c r="N60" s="115">
        <v>0</v>
      </c>
      <c r="O60" s="115">
        <v>0</v>
      </c>
      <c r="P60" s="157"/>
      <c r="Q60" s="148">
        <v>0</v>
      </c>
      <c r="R60" s="115">
        <v>0</v>
      </c>
      <c r="S60" s="115">
        <v>0</v>
      </c>
      <c r="T60" s="200"/>
      <c r="U60" s="148">
        <v>0</v>
      </c>
      <c r="V60" s="115">
        <v>0</v>
      </c>
      <c r="W60" s="115">
        <v>0</v>
      </c>
      <c r="X60" s="200"/>
      <c r="Y60" s="148">
        <v>0</v>
      </c>
      <c r="Z60" s="115">
        <v>0</v>
      </c>
      <c r="AA60" s="115">
        <v>0</v>
      </c>
      <c r="AB60" s="167"/>
      <c r="AC60" s="148">
        <v>0</v>
      </c>
      <c r="AD60" s="115">
        <v>0</v>
      </c>
      <c r="AE60" s="115">
        <v>0</v>
      </c>
      <c r="AF60" s="167"/>
      <c r="AG60" s="148">
        <v>0</v>
      </c>
      <c r="AH60" s="115">
        <v>0</v>
      </c>
      <c r="AI60" s="115">
        <v>0</v>
      </c>
      <c r="AJ60" s="167"/>
      <c r="AK60" s="148">
        <v>0</v>
      </c>
      <c r="AL60" s="115">
        <v>0</v>
      </c>
      <c r="AM60" s="115">
        <v>0</v>
      </c>
      <c r="AN60" s="167"/>
      <c r="AO60" s="148">
        <v>0</v>
      </c>
      <c r="AP60" s="115">
        <v>0</v>
      </c>
      <c r="AQ60" s="115">
        <v>0</v>
      </c>
      <c r="AR60" s="167"/>
      <c r="AS60" s="148">
        <v>0</v>
      </c>
      <c r="AT60" s="115">
        <v>0</v>
      </c>
      <c r="AU60" s="115">
        <v>0</v>
      </c>
      <c r="AV60" s="167"/>
    </row>
    <row r="61" spans="1:48" s="40" customFormat="1" ht="18.75" customHeight="1" thickBot="1" x14ac:dyDescent="0.25">
      <c r="A61" s="168" t="s">
        <v>55</v>
      </c>
      <c r="B61" s="169"/>
      <c r="C61" s="150">
        <f>SUM(C59:C60)</f>
        <v>0</v>
      </c>
      <c r="D61" s="151">
        <v>0</v>
      </c>
      <c r="E61" s="168" t="s">
        <v>55</v>
      </c>
      <c r="F61" s="169"/>
      <c r="G61" s="150">
        <f>SUM(G59:G60)</f>
        <v>0</v>
      </c>
      <c r="H61" s="151">
        <v>0</v>
      </c>
      <c r="I61" s="168" t="s">
        <v>55</v>
      </c>
      <c r="J61" s="169"/>
      <c r="K61" s="150">
        <f>SUM(K59:K60)</f>
        <v>0</v>
      </c>
      <c r="L61" s="151">
        <v>0</v>
      </c>
      <c r="M61" s="168" t="s">
        <v>55</v>
      </c>
      <c r="N61" s="169"/>
      <c r="O61" s="150">
        <f>SUM(O59:O60)</f>
        <v>0</v>
      </c>
      <c r="P61" s="151">
        <v>0</v>
      </c>
      <c r="Q61" s="168" t="s">
        <v>55</v>
      </c>
      <c r="R61" s="169"/>
      <c r="S61" s="150">
        <f>SUM(S59:S60)</f>
        <v>0</v>
      </c>
      <c r="T61" s="151">
        <v>0</v>
      </c>
      <c r="U61" s="168" t="s">
        <v>55</v>
      </c>
      <c r="V61" s="169"/>
      <c r="W61" s="150">
        <f>SUM(W59:W60)</f>
        <v>0</v>
      </c>
      <c r="X61" s="151">
        <v>0</v>
      </c>
      <c r="Y61" s="168" t="s">
        <v>55</v>
      </c>
      <c r="Z61" s="169"/>
      <c r="AA61" s="150">
        <f>SUM(AA59:AA60)</f>
        <v>0</v>
      </c>
      <c r="AB61" s="151">
        <v>0</v>
      </c>
      <c r="AC61" s="168" t="s">
        <v>55</v>
      </c>
      <c r="AD61" s="169"/>
      <c r="AE61" s="150">
        <f>SUM(AE59:AE60)</f>
        <v>0</v>
      </c>
      <c r="AF61" s="151">
        <v>0</v>
      </c>
      <c r="AG61" s="168" t="s">
        <v>55</v>
      </c>
      <c r="AH61" s="169"/>
      <c r="AI61" s="150">
        <f>SUM(AI59:AI60)</f>
        <v>0</v>
      </c>
      <c r="AJ61" s="151">
        <v>0</v>
      </c>
      <c r="AK61" s="168" t="s">
        <v>55</v>
      </c>
      <c r="AL61" s="169"/>
      <c r="AM61" s="150">
        <f>SUM(AM59:AM60)</f>
        <v>0</v>
      </c>
      <c r="AN61" s="164">
        <v>0</v>
      </c>
      <c r="AO61" s="168" t="s">
        <v>55</v>
      </c>
      <c r="AP61" s="169"/>
      <c r="AQ61" s="150">
        <f>SUM(AQ59:AQ60)</f>
        <v>0</v>
      </c>
      <c r="AR61" s="151">
        <v>0</v>
      </c>
      <c r="AS61" s="168" t="s">
        <v>55</v>
      </c>
      <c r="AT61" s="169"/>
      <c r="AU61" s="150">
        <f>SUM(AU59:AU60)</f>
        <v>0</v>
      </c>
      <c r="AV61" s="151">
        <v>0</v>
      </c>
    </row>
    <row r="62" spans="1:48" s="36" customFormat="1" ht="92.25" customHeight="1" x14ac:dyDescent="0.2">
      <c r="A62" s="206" t="s">
        <v>267</v>
      </c>
      <c r="B62" s="206"/>
      <c r="C62" s="206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  <c r="AL62" s="206"/>
      <c r="AM62" s="206"/>
      <c r="AN62" s="206"/>
      <c r="AO62" s="117"/>
      <c r="AP62" s="117"/>
      <c r="AQ62" s="117"/>
      <c r="AR62" s="117"/>
      <c r="AS62" s="117"/>
      <c r="AT62" s="117"/>
      <c r="AU62" s="117"/>
      <c r="AV62" s="117"/>
    </row>
    <row r="63" spans="1:48" x14ac:dyDescent="0.2">
      <c r="D63" s="35"/>
      <c r="P63" s="35"/>
      <c r="AF63" s="35"/>
      <c r="AJ63" s="35"/>
      <c r="AN63" s="35"/>
      <c r="AR63" s="35"/>
      <c r="AV63" s="35"/>
    </row>
    <row r="64" spans="1:48" x14ac:dyDescent="0.2">
      <c r="D64" s="35"/>
      <c r="P64" s="35"/>
      <c r="AF64" s="35"/>
      <c r="AJ64" s="35"/>
      <c r="AN64" s="35"/>
      <c r="AR64" s="35"/>
      <c r="AV64" s="35"/>
    </row>
    <row r="65" spans="1:173" x14ac:dyDescent="0.2">
      <c r="D65" s="35"/>
      <c r="P65" s="35"/>
      <c r="AF65" s="35"/>
      <c r="AJ65" s="35"/>
      <c r="AN65" s="35"/>
      <c r="AR65" s="35"/>
      <c r="AV65" s="35"/>
    </row>
    <row r="66" spans="1:173" x14ac:dyDescent="0.2">
      <c r="D66" s="35"/>
      <c r="P66" s="35"/>
      <c r="AF66" s="35"/>
      <c r="AJ66" s="35"/>
      <c r="AN66" s="35"/>
      <c r="AR66" s="35"/>
      <c r="AV66" s="35"/>
    </row>
    <row r="67" spans="1:173" x14ac:dyDescent="0.2">
      <c r="A67" s="2"/>
      <c r="B67" s="2"/>
      <c r="C67" s="2"/>
      <c r="D67" s="35"/>
      <c r="P67" s="35"/>
      <c r="AF67" s="35"/>
      <c r="AJ67" s="35"/>
      <c r="AN67" s="35"/>
      <c r="AO67" s="2"/>
      <c r="AP67" s="2"/>
      <c r="AQ67" s="2"/>
      <c r="AR67" s="35"/>
      <c r="AS67" s="2"/>
      <c r="AT67" s="2"/>
      <c r="AU67" s="2"/>
      <c r="AV67" s="35"/>
    </row>
    <row r="68" spans="1:173" x14ac:dyDescent="0.2">
      <c r="A68" s="2"/>
      <c r="B68" s="2"/>
      <c r="C68" s="2"/>
      <c r="D68" s="35"/>
      <c r="P68" s="35"/>
      <c r="AF68" s="35"/>
      <c r="AJ68" s="35"/>
      <c r="AN68" s="35"/>
      <c r="AO68" s="2"/>
      <c r="AP68" s="2"/>
      <c r="AQ68" s="2"/>
      <c r="AR68" s="35"/>
      <c r="AS68" s="2"/>
      <c r="AT68" s="2"/>
      <c r="AU68" s="2"/>
      <c r="AV68" s="35"/>
    </row>
    <row r="69" spans="1:173" x14ac:dyDescent="0.2">
      <c r="A69" s="2"/>
      <c r="B69" s="2"/>
      <c r="C69" s="2"/>
      <c r="D69" s="35"/>
      <c r="P69" s="35"/>
      <c r="AF69" s="35"/>
      <c r="AJ69" s="35"/>
      <c r="AN69" s="35"/>
      <c r="AO69" s="2"/>
      <c r="AP69" s="2"/>
      <c r="AQ69" s="2"/>
      <c r="AR69" s="35"/>
      <c r="AS69" s="2"/>
      <c r="AT69" s="2"/>
      <c r="AU69" s="2"/>
      <c r="AV69" s="35"/>
    </row>
    <row r="70" spans="1:173" x14ac:dyDescent="0.2">
      <c r="A70" s="2"/>
      <c r="B70" s="2"/>
      <c r="C70" s="2"/>
      <c r="D70" s="35"/>
      <c r="P70" s="35"/>
      <c r="X70" s="41"/>
      <c r="Y70" s="41"/>
      <c r="Z70" s="41"/>
      <c r="AF70" s="35"/>
      <c r="AJ70" s="35"/>
      <c r="AN70" s="35"/>
      <c r="AO70" s="2"/>
      <c r="AP70" s="2"/>
      <c r="AQ70" s="2"/>
      <c r="AR70" s="35"/>
      <c r="AS70" s="2"/>
      <c r="AT70" s="2"/>
      <c r="AU70" s="2"/>
      <c r="AV70" s="35"/>
    </row>
    <row r="71" spans="1:173" s="35" customFormat="1" x14ac:dyDescent="0.2">
      <c r="X71" s="41"/>
      <c r="Y71" s="41"/>
      <c r="Z71" s="41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</row>
    <row r="72" spans="1:173" s="35" customFormat="1" x14ac:dyDescent="0.2">
      <c r="X72" s="41"/>
      <c r="Y72" s="41"/>
      <c r="Z72" s="41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</row>
    <row r="73" spans="1:173" s="35" customFormat="1" x14ac:dyDescent="0.2">
      <c r="X73" s="41"/>
      <c r="Y73" s="41"/>
      <c r="Z73" s="41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</row>
    <row r="74" spans="1:173" s="35" customFormat="1" x14ac:dyDescent="0.2">
      <c r="X74" s="41"/>
      <c r="Y74" s="41"/>
      <c r="Z74" s="41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</row>
    <row r="75" spans="1:173" s="35" customFormat="1" x14ac:dyDescent="0.2">
      <c r="X75" s="41"/>
      <c r="Y75" s="41"/>
      <c r="Z75" s="41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</row>
    <row r="76" spans="1:173" s="35" customFormat="1" x14ac:dyDescent="0.2">
      <c r="X76" s="41"/>
      <c r="Y76" s="41"/>
      <c r="Z76" s="41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</row>
    <row r="77" spans="1:173" s="35" customFormat="1" x14ac:dyDescent="0.2"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</row>
    <row r="78" spans="1:173" s="35" customFormat="1" x14ac:dyDescent="0.2"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</row>
    <row r="79" spans="1:173" s="35" customFormat="1" x14ac:dyDescent="0.2"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</row>
    <row r="80" spans="1:173" s="35" customFormat="1" x14ac:dyDescent="0.2"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</row>
    <row r="81" spans="49:173" s="35" customFormat="1" x14ac:dyDescent="0.2"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</row>
    <row r="82" spans="49:173" s="35" customFormat="1" x14ac:dyDescent="0.2"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</row>
    <row r="83" spans="49:173" s="35" customFormat="1" x14ac:dyDescent="0.2"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</row>
    <row r="84" spans="49:173" s="35" customFormat="1" x14ac:dyDescent="0.2"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</row>
    <row r="85" spans="49:173" s="35" customFormat="1" x14ac:dyDescent="0.2"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</row>
    <row r="86" spans="49:173" s="35" customFormat="1" x14ac:dyDescent="0.2"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</row>
    <row r="87" spans="49:173" s="35" customFormat="1" x14ac:dyDescent="0.2"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</row>
    <row r="88" spans="49:173" s="35" customFormat="1" x14ac:dyDescent="0.2"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</row>
    <row r="89" spans="49:173" s="35" customFormat="1" x14ac:dyDescent="0.2"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</row>
    <row r="90" spans="49:173" s="35" customFormat="1" x14ac:dyDescent="0.2"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</row>
    <row r="91" spans="49:173" s="35" customFormat="1" x14ac:dyDescent="0.2"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</row>
    <row r="92" spans="49:173" s="35" customFormat="1" x14ac:dyDescent="0.2"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</row>
    <row r="93" spans="49:173" s="35" customFormat="1" x14ac:dyDescent="0.2"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</row>
    <row r="94" spans="49:173" s="35" customFormat="1" x14ac:dyDescent="0.2"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</row>
    <row r="95" spans="49:173" s="35" customFormat="1" x14ac:dyDescent="0.2"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</row>
    <row r="96" spans="49:173" s="35" customFormat="1" x14ac:dyDescent="0.2"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</row>
    <row r="97" spans="49:173" s="35" customFormat="1" x14ac:dyDescent="0.2"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</row>
    <row r="98" spans="49:173" s="35" customFormat="1" x14ac:dyDescent="0.2"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</row>
    <row r="99" spans="49:173" s="35" customFormat="1" x14ac:dyDescent="0.2"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</row>
    <row r="100" spans="49:173" s="35" customFormat="1" x14ac:dyDescent="0.2"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</row>
    <row r="101" spans="49:173" s="35" customFormat="1" x14ac:dyDescent="0.2"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</row>
    <row r="102" spans="49:173" s="35" customFormat="1" x14ac:dyDescent="0.2"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</row>
    <row r="103" spans="49:173" s="35" customFormat="1" x14ac:dyDescent="0.2"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</row>
    <row r="104" spans="49:173" s="35" customFormat="1" x14ac:dyDescent="0.2"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</row>
    <row r="105" spans="49:173" s="35" customFormat="1" x14ac:dyDescent="0.2"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</row>
    <row r="106" spans="49:173" s="35" customFormat="1" x14ac:dyDescent="0.2"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</row>
    <row r="107" spans="49:173" s="35" customFormat="1" x14ac:dyDescent="0.2"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</row>
    <row r="108" spans="49:173" s="35" customFormat="1" x14ac:dyDescent="0.2"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</row>
    <row r="109" spans="49:173" s="35" customFormat="1" x14ac:dyDescent="0.2"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</row>
    <row r="110" spans="49:173" s="35" customFormat="1" x14ac:dyDescent="0.2"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</row>
    <row r="111" spans="49:173" s="35" customFormat="1" x14ac:dyDescent="0.2"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</row>
    <row r="112" spans="49:173" s="35" customFormat="1" x14ac:dyDescent="0.2"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</row>
    <row r="113" spans="49:173" s="35" customFormat="1" x14ac:dyDescent="0.2"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</row>
    <row r="114" spans="49:173" s="35" customFormat="1" x14ac:dyDescent="0.2"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</row>
    <row r="115" spans="49:173" s="35" customFormat="1" x14ac:dyDescent="0.2"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</row>
    <row r="116" spans="49:173" s="35" customFormat="1" x14ac:dyDescent="0.2"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</row>
    <row r="117" spans="49:173" s="35" customFormat="1" x14ac:dyDescent="0.2"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</row>
    <row r="118" spans="49:173" s="35" customFormat="1" x14ac:dyDescent="0.2"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</row>
    <row r="119" spans="49:173" s="35" customFormat="1" x14ac:dyDescent="0.2"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</row>
    <row r="120" spans="49:173" s="35" customFormat="1" x14ac:dyDescent="0.2"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</row>
    <row r="121" spans="49:173" s="35" customFormat="1" x14ac:dyDescent="0.2"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</row>
    <row r="122" spans="49:173" s="35" customFormat="1" x14ac:dyDescent="0.2"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</row>
    <row r="123" spans="49:173" s="35" customFormat="1" x14ac:dyDescent="0.2"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</row>
    <row r="124" spans="49:173" s="35" customFormat="1" x14ac:dyDescent="0.2"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</row>
    <row r="125" spans="49:173" s="35" customFormat="1" x14ac:dyDescent="0.2"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</row>
    <row r="126" spans="49:173" s="35" customFormat="1" x14ac:dyDescent="0.2"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</row>
    <row r="127" spans="49:173" s="35" customFormat="1" x14ac:dyDescent="0.2"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</row>
    <row r="128" spans="49:173" s="35" customFormat="1" x14ac:dyDescent="0.2"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</row>
    <row r="129" spans="49:173" s="35" customFormat="1" x14ac:dyDescent="0.2"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</row>
    <row r="130" spans="49:173" s="35" customFormat="1" x14ac:dyDescent="0.2"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</row>
    <row r="131" spans="49:173" s="35" customFormat="1" x14ac:dyDescent="0.2"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</row>
    <row r="132" spans="49:173" s="35" customFormat="1" x14ac:dyDescent="0.2"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</row>
    <row r="133" spans="49:173" s="35" customFormat="1" x14ac:dyDescent="0.2"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</row>
    <row r="134" spans="49:173" s="35" customFormat="1" x14ac:dyDescent="0.2"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</row>
    <row r="135" spans="49:173" s="35" customFormat="1" x14ac:dyDescent="0.2"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</row>
    <row r="136" spans="49:173" s="35" customFormat="1" x14ac:dyDescent="0.2"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</row>
    <row r="137" spans="49:173" s="35" customFormat="1" x14ac:dyDescent="0.2"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</row>
    <row r="138" spans="49:173" s="35" customFormat="1" x14ac:dyDescent="0.2"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</row>
    <row r="139" spans="49:173" s="35" customFormat="1" x14ac:dyDescent="0.2"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</row>
    <row r="140" spans="49:173" s="35" customFormat="1" x14ac:dyDescent="0.2"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</row>
    <row r="141" spans="49:173" s="35" customFormat="1" x14ac:dyDescent="0.2"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</row>
    <row r="142" spans="49:173" s="35" customFormat="1" x14ac:dyDescent="0.2"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</row>
    <row r="143" spans="49:173" s="35" customFormat="1" x14ac:dyDescent="0.2"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</row>
    <row r="144" spans="49:173" s="35" customFormat="1" x14ac:dyDescent="0.2"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</row>
    <row r="145" spans="49:173" s="35" customFormat="1" x14ac:dyDescent="0.2"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</row>
    <row r="146" spans="49:173" s="35" customFormat="1" x14ac:dyDescent="0.2"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</row>
    <row r="147" spans="49:173" s="35" customFormat="1" x14ac:dyDescent="0.2"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</row>
    <row r="148" spans="49:173" s="35" customFormat="1" x14ac:dyDescent="0.2"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</row>
    <row r="149" spans="49:173" s="35" customFormat="1" x14ac:dyDescent="0.2"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</row>
    <row r="150" spans="49:173" s="35" customFormat="1" x14ac:dyDescent="0.2"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</row>
    <row r="151" spans="49:173" s="35" customFormat="1" x14ac:dyDescent="0.2"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</row>
    <row r="152" spans="49:173" s="35" customFormat="1" x14ac:dyDescent="0.2"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</row>
    <row r="153" spans="49:173" s="35" customFormat="1" x14ac:dyDescent="0.2"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</row>
    <row r="154" spans="49:173" s="35" customFormat="1" x14ac:dyDescent="0.2"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</row>
    <row r="155" spans="49:173" s="35" customFormat="1" x14ac:dyDescent="0.2"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</row>
    <row r="156" spans="49:173" s="35" customFormat="1" x14ac:dyDescent="0.2"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</row>
    <row r="157" spans="49:173" s="35" customFormat="1" x14ac:dyDescent="0.2"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</row>
    <row r="158" spans="49:173" s="35" customFormat="1" x14ac:dyDescent="0.2"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</row>
    <row r="159" spans="49:173" s="35" customFormat="1" x14ac:dyDescent="0.2"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</row>
    <row r="160" spans="49:173" s="35" customFormat="1" x14ac:dyDescent="0.2"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</row>
    <row r="161" spans="49:173" s="35" customFormat="1" x14ac:dyDescent="0.2"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</row>
    <row r="162" spans="49:173" s="35" customFormat="1" x14ac:dyDescent="0.2"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</row>
    <row r="163" spans="49:173" s="35" customFormat="1" x14ac:dyDescent="0.2"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</row>
    <row r="164" spans="49:173" s="35" customFormat="1" x14ac:dyDescent="0.2"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</row>
    <row r="165" spans="49:173" s="35" customFormat="1" x14ac:dyDescent="0.2"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</row>
    <row r="166" spans="49:173" s="35" customFormat="1" x14ac:dyDescent="0.2"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</row>
    <row r="167" spans="49:173" s="35" customFormat="1" x14ac:dyDescent="0.2"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</row>
    <row r="168" spans="49:173" s="35" customFormat="1" x14ac:dyDescent="0.2"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</row>
    <row r="169" spans="49:173" s="35" customFormat="1" x14ac:dyDescent="0.2"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</row>
    <row r="170" spans="49:173" s="35" customFormat="1" x14ac:dyDescent="0.2"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</row>
    <row r="171" spans="49:173" s="35" customFormat="1" x14ac:dyDescent="0.2"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</row>
    <row r="172" spans="49:173" s="35" customFormat="1" x14ac:dyDescent="0.2"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</row>
    <row r="173" spans="49:173" s="35" customFormat="1" x14ac:dyDescent="0.2"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</row>
    <row r="174" spans="49:173" s="35" customFormat="1" x14ac:dyDescent="0.2"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</row>
    <row r="175" spans="49:173" s="35" customFormat="1" x14ac:dyDescent="0.2"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</row>
    <row r="176" spans="49:173" s="35" customFormat="1" x14ac:dyDescent="0.2"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</row>
    <row r="177" spans="49:173" s="35" customFormat="1" x14ac:dyDescent="0.2"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</row>
    <row r="178" spans="49:173" s="35" customFormat="1" x14ac:dyDescent="0.2"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</row>
    <row r="179" spans="49:173" s="35" customFormat="1" x14ac:dyDescent="0.2"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</row>
    <row r="180" spans="49:173" s="35" customFormat="1" x14ac:dyDescent="0.2"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</row>
    <row r="181" spans="49:173" s="35" customFormat="1" x14ac:dyDescent="0.2"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</row>
    <row r="182" spans="49:173" s="35" customFormat="1" x14ac:dyDescent="0.2"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</row>
    <row r="183" spans="49:173" s="35" customFormat="1" x14ac:dyDescent="0.2"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</row>
    <row r="184" spans="49:173" s="35" customFormat="1" x14ac:dyDescent="0.2"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</row>
    <row r="185" spans="49:173" s="35" customFormat="1" x14ac:dyDescent="0.2"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</row>
    <row r="186" spans="49:173" s="35" customFormat="1" x14ac:dyDescent="0.2"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</row>
    <row r="187" spans="49:173" s="35" customFormat="1" x14ac:dyDescent="0.2"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</row>
    <row r="188" spans="49:173" s="35" customFormat="1" x14ac:dyDescent="0.2"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</row>
    <row r="189" spans="49:173" s="35" customFormat="1" x14ac:dyDescent="0.2"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</row>
    <row r="190" spans="49:173" s="35" customFormat="1" x14ac:dyDescent="0.2"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</row>
    <row r="191" spans="49:173" s="35" customFormat="1" x14ac:dyDescent="0.2"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</row>
    <row r="192" spans="49:173" s="35" customFormat="1" x14ac:dyDescent="0.2"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</row>
    <row r="193" spans="49:173" s="35" customFormat="1" x14ac:dyDescent="0.2"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</row>
    <row r="194" spans="49:173" s="35" customFormat="1" x14ac:dyDescent="0.2"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</row>
    <row r="195" spans="49:173" s="35" customFormat="1" x14ac:dyDescent="0.2"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</row>
    <row r="196" spans="49:173" s="35" customFormat="1" x14ac:dyDescent="0.2"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</row>
    <row r="197" spans="49:173" s="35" customFormat="1" x14ac:dyDescent="0.2"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</row>
    <row r="198" spans="49:173" s="35" customFormat="1" x14ac:dyDescent="0.2"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</row>
    <row r="199" spans="49:173" s="35" customFormat="1" x14ac:dyDescent="0.2"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</row>
    <row r="200" spans="49:173" s="35" customFormat="1" x14ac:dyDescent="0.2"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</row>
    <row r="201" spans="49:173" s="35" customFormat="1" x14ac:dyDescent="0.2"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</row>
    <row r="202" spans="49:173" s="35" customFormat="1" x14ac:dyDescent="0.2"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</row>
    <row r="203" spans="49:173" s="35" customFormat="1" x14ac:dyDescent="0.2"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</row>
    <row r="204" spans="49:173" s="35" customFormat="1" x14ac:dyDescent="0.2"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</row>
    <row r="205" spans="49:173" s="35" customFormat="1" x14ac:dyDescent="0.2"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</row>
    <row r="206" spans="49:173" s="35" customFormat="1" x14ac:dyDescent="0.2"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</row>
    <row r="207" spans="49:173" s="35" customFormat="1" x14ac:dyDescent="0.2"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</row>
    <row r="208" spans="49:173" s="35" customFormat="1" x14ac:dyDescent="0.2"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</row>
    <row r="209" spans="49:173" s="35" customFormat="1" x14ac:dyDescent="0.2"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</row>
    <row r="210" spans="49:173" s="35" customFormat="1" x14ac:dyDescent="0.2"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</row>
    <row r="211" spans="49:173" s="35" customFormat="1" x14ac:dyDescent="0.2"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</row>
    <row r="212" spans="49:173" s="35" customFormat="1" x14ac:dyDescent="0.2"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</row>
    <row r="213" spans="49:173" s="35" customFormat="1" x14ac:dyDescent="0.2"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</row>
    <row r="214" spans="49:173" s="35" customFormat="1" x14ac:dyDescent="0.2"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</row>
    <row r="215" spans="49:173" s="35" customFormat="1" x14ac:dyDescent="0.2"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</row>
    <row r="216" spans="49:173" s="35" customFormat="1" x14ac:dyDescent="0.2"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</row>
    <row r="217" spans="49:173" s="35" customFormat="1" x14ac:dyDescent="0.2"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</row>
    <row r="218" spans="49:173" s="35" customFormat="1" x14ac:dyDescent="0.2"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</row>
    <row r="219" spans="49:173" s="35" customFormat="1" x14ac:dyDescent="0.2"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</row>
    <row r="220" spans="49:173" s="35" customFormat="1" x14ac:dyDescent="0.2"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</row>
    <row r="221" spans="49:173" s="35" customFormat="1" x14ac:dyDescent="0.2"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</row>
    <row r="222" spans="49:173" s="35" customFormat="1" x14ac:dyDescent="0.2"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</row>
    <row r="223" spans="49:173" s="35" customFormat="1" x14ac:dyDescent="0.2"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</row>
    <row r="224" spans="49:173" s="35" customFormat="1" x14ac:dyDescent="0.2"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</row>
    <row r="225" spans="49:173" s="35" customFormat="1" x14ac:dyDescent="0.2"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</row>
    <row r="226" spans="49:173" s="35" customFormat="1" x14ac:dyDescent="0.2"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</row>
    <row r="227" spans="49:173" s="35" customFormat="1" x14ac:dyDescent="0.2"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</row>
    <row r="228" spans="49:173" s="35" customFormat="1" x14ac:dyDescent="0.2"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</row>
    <row r="229" spans="49:173" s="35" customFormat="1" x14ac:dyDescent="0.2"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</row>
    <row r="230" spans="49:173" s="35" customFormat="1" x14ac:dyDescent="0.2"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</row>
    <row r="231" spans="49:173" s="35" customFormat="1" x14ac:dyDescent="0.2"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</row>
    <row r="232" spans="49:173" s="35" customFormat="1" x14ac:dyDescent="0.2"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</row>
    <row r="233" spans="49:173" s="35" customFormat="1" x14ac:dyDescent="0.2"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</row>
    <row r="234" spans="49:173" s="35" customFormat="1" x14ac:dyDescent="0.2"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</row>
    <row r="235" spans="49:173" s="35" customFormat="1" x14ac:dyDescent="0.2"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</row>
    <row r="236" spans="49:173" s="35" customFormat="1" x14ac:dyDescent="0.2"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</row>
    <row r="237" spans="49:173" s="35" customFormat="1" x14ac:dyDescent="0.2"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</row>
    <row r="238" spans="49:173" s="35" customFormat="1" x14ac:dyDescent="0.2"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</row>
    <row r="239" spans="49:173" s="35" customFormat="1" x14ac:dyDescent="0.2"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</row>
    <row r="240" spans="49:173" s="35" customFormat="1" x14ac:dyDescent="0.2"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</row>
    <row r="241" spans="49:173" s="35" customFormat="1" x14ac:dyDescent="0.2"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</row>
    <row r="242" spans="49:173" s="35" customFormat="1" x14ac:dyDescent="0.2"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</row>
    <row r="243" spans="49:173" s="35" customFormat="1" x14ac:dyDescent="0.2"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</row>
    <row r="244" spans="49:173" s="35" customFormat="1" x14ac:dyDescent="0.2"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</row>
    <row r="245" spans="49:173" s="35" customFormat="1" x14ac:dyDescent="0.2"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</row>
    <row r="246" spans="49:173" s="35" customFormat="1" x14ac:dyDescent="0.2"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</row>
    <row r="247" spans="49:173" s="35" customFormat="1" x14ac:dyDescent="0.2"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</row>
    <row r="248" spans="49:173" s="35" customFormat="1" x14ac:dyDescent="0.2"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</row>
    <row r="249" spans="49:173" s="35" customFormat="1" x14ac:dyDescent="0.2"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</row>
    <row r="250" spans="49:173" s="35" customFormat="1" x14ac:dyDescent="0.2"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</row>
    <row r="251" spans="49:173" s="35" customFormat="1" x14ac:dyDescent="0.2"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</row>
    <row r="252" spans="49:173" s="35" customFormat="1" x14ac:dyDescent="0.2"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</row>
    <row r="253" spans="49:173" s="35" customFormat="1" x14ac:dyDescent="0.2"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</row>
    <row r="254" spans="49:173" s="35" customFormat="1" x14ac:dyDescent="0.2"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</row>
    <row r="255" spans="49:173" s="35" customFormat="1" x14ac:dyDescent="0.2"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</row>
    <row r="256" spans="49:173" s="35" customFormat="1" x14ac:dyDescent="0.2"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</row>
    <row r="257" spans="49:173" s="35" customFormat="1" x14ac:dyDescent="0.2"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</row>
    <row r="258" spans="49:173" s="35" customFormat="1" x14ac:dyDescent="0.2"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</row>
    <row r="259" spans="49:173" s="35" customFormat="1" x14ac:dyDescent="0.2"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</row>
    <row r="260" spans="49:173" s="35" customFormat="1" x14ac:dyDescent="0.2"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</row>
    <row r="261" spans="49:173" s="35" customFormat="1" x14ac:dyDescent="0.2"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</row>
    <row r="262" spans="49:173" s="35" customFormat="1" x14ac:dyDescent="0.2"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</row>
    <row r="263" spans="49:173" s="35" customFormat="1" x14ac:dyDescent="0.2"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</row>
    <row r="264" spans="49:173" s="35" customFormat="1" x14ac:dyDescent="0.2"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</row>
    <row r="265" spans="49:173" s="35" customFormat="1" x14ac:dyDescent="0.2"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</row>
    <row r="266" spans="49:173" s="35" customFormat="1" x14ac:dyDescent="0.2"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</row>
    <row r="267" spans="49:173" s="35" customFormat="1" x14ac:dyDescent="0.2"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</row>
    <row r="268" spans="49:173" s="35" customFormat="1" x14ac:dyDescent="0.2"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</row>
    <row r="269" spans="49:173" s="35" customFormat="1" x14ac:dyDescent="0.2"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</row>
    <row r="270" spans="49:173" s="35" customFormat="1" x14ac:dyDescent="0.2"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</row>
    <row r="271" spans="49:173" s="35" customFormat="1" x14ac:dyDescent="0.2"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</row>
    <row r="272" spans="49:173" s="35" customFormat="1" x14ac:dyDescent="0.2"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</row>
    <row r="273" spans="49:173" s="35" customFormat="1" x14ac:dyDescent="0.2"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</row>
    <row r="274" spans="49:173" s="35" customFormat="1" x14ac:dyDescent="0.2"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</row>
    <row r="275" spans="49:173" s="35" customFormat="1" x14ac:dyDescent="0.2"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</row>
    <row r="276" spans="49:173" s="35" customFormat="1" x14ac:dyDescent="0.2"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</row>
    <row r="277" spans="49:173" s="35" customFormat="1" x14ac:dyDescent="0.2"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</row>
    <row r="278" spans="49:173" s="35" customFormat="1" x14ac:dyDescent="0.2"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</row>
    <row r="279" spans="49:173" s="35" customFormat="1" x14ac:dyDescent="0.2"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</row>
    <row r="280" spans="49:173" s="35" customFormat="1" x14ac:dyDescent="0.2"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</row>
    <row r="281" spans="49:173" s="35" customFormat="1" x14ac:dyDescent="0.2"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</row>
    <row r="282" spans="49:173" s="35" customFormat="1" x14ac:dyDescent="0.2"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</row>
    <row r="283" spans="49:173" s="35" customFormat="1" x14ac:dyDescent="0.2"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</row>
  </sheetData>
  <sheetProtection formatCells="0"/>
  <mergeCells count="252">
    <mergeCell ref="AG2:AJ2"/>
    <mergeCell ref="AK2:AN2"/>
    <mergeCell ref="A2:D2"/>
    <mergeCell ref="E2:H2"/>
    <mergeCell ref="I2:L2"/>
    <mergeCell ref="M2:P2"/>
    <mergeCell ref="Q2:T2"/>
    <mergeCell ref="U2:X2"/>
    <mergeCell ref="Y2:AB2"/>
    <mergeCell ref="AC2:AF2"/>
    <mergeCell ref="AG1:AJ1"/>
    <mergeCell ref="AK1:AN1"/>
    <mergeCell ref="A1:D1"/>
    <mergeCell ref="E1:H1"/>
    <mergeCell ref="I1:L1"/>
    <mergeCell ref="M1:P1"/>
    <mergeCell ref="U1:X1"/>
    <mergeCell ref="Y1:AB1"/>
    <mergeCell ref="AC1:AF1"/>
    <mergeCell ref="Q1:T1"/>
    <mergeCell ref="U61:V61"/>
    <mergeCell ref="Q61:R61"/>
    <mergeCell ref="E61:F61"/>
    <mergeCell ref="M61:N61"/>
    <mergeCell ref="AN50:AN56"/>
    <mergeCell ref="AJ50:AJ56"/>
    <mergeCell ref="AF50:AF56"/>
    <mergeCell ref="AB50:AB56"/>
    <mergeCell ref="AK61:AL61"/>
    <mergeCell ref="AN59:AN60"/>
    <mergeCell ref="AJ59:AJ60"/>
    <mergeCell ref="AB59:AB60"/>
    <mergeCell ref="AF59:AF60"/>
    <mergeCell ref="E57:F57"/>
    <mergeCell ref="I57:J57"/>
    <mergeCell ref="M57:N57"/>
    <mergeCell ref="D50:D56"/>
    <mergeCell ref="H50:H56"/>
    <mergeCell ref="AC57:AD57"/>
    <mergeCell ref="AE58:AF58"/>
    <mergeCell ref="AG57:AH57"/>
    <mergeCell ref="AI58:AJ58"/>
    <mergeCell ref="L50:L56"/>
    <mergeCell ref="X50:X56"/>
    <mergeCell ref="T50:T56"/>
    <mergeCell ref="P50:P56"/>
    <mergeCell ref="A62:AN62"/>
    <mergeCell ref="Y57:Z57"/>
    <mergeCell ref="AK57:AL57"/>
    <mergeCell ref="C58:D58"/>
    <mergeCell ref="G58:H58"/>
    <mergeCell ref="K58:L58"/>
    <mergeCell ref="O58:P58"/>
    <mergeCell ref="S58:T58"/>
    <mergeCell ref="W58:X58"/>
    <mergeCell ref="AA58:AB58"/>
    <mergeCell ref="I61:J61"/>
    <mergeCell ref="AM58:AN58"/>
    <mergeCell ref="A61:B61"/>
    <mergeCell ref="T59:T60"/>
    <mergeCell ref="X59:X60"/>
    <mergeCell ref="AG61:AH61"/>
    <mergeCell ref="AC61:AD61"/>
    <mergeCell ref="Y61:Z61"/>
    <mergeCell ref="L59:L60"/>
    <mergeCell ref="Q57:R57"/>
    <mergeCell ref="U57:V57"/>
    <mergeCell ref="D59:D60"/>
    <mergeCell ref="H59:H60"/>
    <mergeCell ref="A57:B57"/>
    <mergeCell ref="S49:T49"/>
    <mergeCell ref="W49:X49"/>
    <mergeCell ref="AA49:AB49"/>
    <mergeCell ref="AM49:AN49"/>
    <mergeCell ref="AE49:AF49"/>
    <mergeCell ref="AI49:AJ49"/>
    <mergeCell ref="C49:D49"/>
    <mergeCell ref="G49:H49"/>
    <mergeCell ref="K49:L49"/>
    <mergeCell ref="O49:P49"/>
    <mergeCell ref="I27:J27"/>
    <mergeCell ref="D19:D26"/>
    <mergeCell ref="H19:H26"/>
    <mergeCell ref="L19:L26"/>
    <mergeCell ref="P19:P26"/>
    <mergeCell ref="AJ29:AJ35"/>
    <mergeCell ref="AM37:AN37"/>
    <mergeCell ref="D29:D35"/>
    <mergeCell ref="H29:H35"/>
    <mergeCell ref="L29:L35"/>
    <mergeCell ref="P29:P35"/>
    <mergeCell ref="T29:T35"/>
    <mergeCell ref="C28:D28"/>
    <mergeCell ref="X29:X35"/>
    <mergeCell ref="AB29:AB35"/>
    <mergeCell ref="C37:D37"/>
    <mergeCell ref="AG36:AH36"/>
    <mergeCell ref="E36:F36"/>
    <mergeCell ref="I36:J36"/>
    <mergeCell ref="M36:N36"/>
    <mergeCell ref="Q36:R36"/>
    <mergeCell ref="U36:V36"/>
    <mergeCell ref="Y36:Z36"/>
    <mergeCell ref="AI37:AJ37"/>
    <mergeCell ref="Y48:Z48"/>
    <mergeCell ref="AA37:AB37"/>
    <mergeCell ref="W37:X37"/>
    <mergeCell ref="Q27:R27"/>
    <mergeCell ref="U27:V27"/>
    <mergeCell ref="Y27:Z27"/>
    <mergeCell ref="AA28:AB28"/>
    <mergeCell ref="W28:X28"/>
    <mergeCell ref="X19:X26"/>
    <mergeCell ref="AB19:AB26"/>
    <mergeCell ref="S28:T28"/>
    <mergeCell ref="C18:D18"/>
    <mergeCell ref="G18:H18"/>
    <mergeCell ref="K18:L18"/>
    <mergeCell ref="O18:P18"/>
    <mergeCell ref="S18:T18"/>
    <mergeCell ref="W18:X18"/>
    <mergeCell ref="A48:B48"/>
    <mergeCell ref="E48:F48"/>
    <mergeCell ref="I48:J48"/>
    <mergeCell ref="M48:N48"/>
    <mergeCell ref="G37:H37"/>
    <mergeCell ref="K37:L37"/>
    <mergeCell ref="Q48:R48"/>
    <mergeCell ref="U48:V48"/>
    <mergeCell ref="O37:P37"/>
    <mergeCell ref="S37:T37"/>
    <mergeCell ref="T19:T26"/>
    <mergeCell ref="M27:N27"/>
    <mergeCell ref="A36:B36"/>
    <mergeCell ref="G28:H28"/>
    <mergeCell ref="K28:L28"/>
    <mergeCell ref="O28:P28"/>
    <mergeCell ref="A27:B27"/>
    <mergeCell ref="E27:F27"/>
    <mergeCell ref="T7:T16"/>
    <mergeCell ref="X7:X16"/>
    <mergeCell ref="S6:T6"/>
    <mergeCell ref="W6:X6"/>
    <mergeCell ref="AB7:AB16"/>
    <mergeCell ref="AK17:AL17"/>
    <mergeCell ref="A17:B17"/>
    <mergeCell ref="E17:F17"/>
    <mergeCell ref="I17:J17"/>
    <mergeCell ref="M17:N17"/>
    <mergeCell ref="Q17:R17"/>
    <mergeCell ref="U17:V17"/>
    <mergeCell ref="Y17:Z17"/>
    <mergeCell ref="D7:D16"/>
    <mergeCell ref="H7:H16"/>
    <mergeCell ref="L7:L16"/>
    <mergeCell ref="P7:P16"/>
    <mergeCell ref="AA6:AB6"/>
    <mergeCell ref="C6:D6"/>
    <mergeCell ref="G6:H6"/>
    <mergeCell ref="K6:L6"/>
    <mergeCell ref="O6:P6"/>
    <mergeCell ref="Q3:T3"/>
    <mergeCell ref="U3:X3"/>
    <mergeCell ref="AC3:AF3"/>
    <mergeCell ref="AC4:AD4"/>
    <mergeCell ref="A3:D3"/>
    <mergeCell ref="E3:H3"/>
    <mergeCell ref="I3:L3"/>
    <mergeCell ref="M3:P3"/>
    <mergeCell ref="Q4:R4"/>
    <mergeCell ref="U4:V4"/>
    <mergeCell ref="Y4:Z4"/>
    <mergeCell ref="A4:B4"/>
    <mergeCell ref="E4:F4"/>
    <mergeCell ref="I4:J4"/>
    <mergeCell ref="M4:N4"/>
    <mergeCell ref="Y3:AB3"/>
    <mergeCell ref="AK3:AN3"/>
    <mergeCell ref="AG3:AJ3"/>
    <mergeCell ref="AM18:AN18"/>
    <mergeCell ref="AE6:AF6"/>
    <mergeCell ref="AF7:AF16"/>
    <mergeCell ref="AC17:AD17"/>
    <mergeCell ref="AE18:AF18"/>
    <mergeCell ref="AK27:AL27"/>
    <mergeCell ref="AI6:AJ6"/>
    <mergeCell ref="AJ7:AJ16"/>
    <mergeCell ref="AG17:AH17"/>
    <mergeCell ref="AI18:AJ18"/>
    <mergeCell ref="AN7:AN16"/>
    <mergeCell ref="AK4:AL4"/>
    <mergeCell ref="AG4:AH4"/>
    <mergeCell ref="AM6:AN6"/>
    <mergeCell ref="AA18:AB18"/>
    <mergeCell ref="AK48:AL48"/>
    <mergeCell ref="AK36:AL36"/>
    <mergeCell ref="AM28:AN28"/>
    <mergeCell ref="AN29:AN35"/>
    <mergeCell ref="AF19:AF26"/>
    <mergeCell ref="AN19:AN26"/>
    <mergeCell ref="AC27:AD27"/>
    <mergeCell ref="AE28:AF28"/>
    <mergeCell ref="AC48:AD48"/>
    <mergeCell ref="AE37:AF37"/>
    <mergeCell ref="AF29:AF35"/>
    <mergeCell ref="AC36:AD36"/>
    <mergeCell ref="AJ19:AJ26"/>
    <mergeCell ref="AG27:AH27"/>
    <mergeCell ref="AI28:AJ28"/>
    <mergeCell ref="AG48:AH48"/>
    <mergeCell ref="AO1:AR1"/>
    <mergeCell ref="AO2:AR2"/>
    <mergeCell ref="AO3:AR3"/>
    <mergeCell ref="AO4:AP4"/>
    <mergeCell ref="AQ6:AR6"/>
    <mergeCell ref="AR7:AR16"/>
    <mergeCell ref="AO17:AP17"/>
    <mergeCell ref="AQ18:AR18"/>
    <mergeCell ref="AR19:AR26"/>
    <mergeCell ref="AU6:AV6"/>
    <mergeCell ref="AV7:AV16"/>
    <mergeCell ref="AS17:AT17"/>
    <mergeCell ref="AU18:AV18"/>
    <mergeCell ref="AS1:AV1"/>
    <mergeCell ref="AS2:AV2"/>
    <mergeCell ref="AS3:AV3"/>
    <mergeCell ref="AS4:AT4"/>
    <mergeCell ref="AV50:AV56"/>
    <mergeCell ref="AS36:AT36"/>
    <mergeCell ref="AU37:AV37"/>
    <mergeCell ref="AS48:AT48"/>
    <mergeCell ref="AU49:AV49"/>
    <mergeCell ref="AV59:AV60"/>
    <mergeCell ref="AS61:AT61"/>
    <mergeCell ref="AO57:AP57"/>
    <mergeCell ref="AQ58:AR58"/>
    <mergeCell ref="AR59:AR60"/>
    <mergeCell ref="AO61:AP61"/>
    <mergeCell ref="AV19:AV26"/>
    <mergeCell ref="AS27:AT27"/>
    <mergeCell ref="AU28:AV28"/>
    <mergeCell ref="AV29:AV35"/>
    <mergeCell ref="AS57:AT57"/>
    <mergeCell ref="AU58:AV58"/>
    <mergeCell ref="AO27:AP27"/>
    <mergeCell ref="AQ28:AR28"/>
    <mergeCell ref="AR29:AR35"/>
    <mergeCell ref="AO36:AP36"/>
    <mergeCell ref="AQ37:AR37"/>
    <mergeCell ref="AO48:AP48"/>
    <mergeCell ref="AQ49:AR49"/>
    <mergeCell ref="AR50:AR56"/>
  </mergeCells>
  <phoneticPr fontId="58" type="noConversion"/>
  <printOptions horizontalCentered="1" verticalCentered="1"/>
  <pageMargins left="0.39370078740157483" right="0.59055118110236227" top="0.31496062992125984" bottom="0" header="0" footer="0"/>
  <pageSetup paperSize="9" scale="63" fitToWidth="0" pageOrder="overThenDown" orientation="landscape" r:id="rId1"/>
  <headerFooter alignWithMargins="0"/>
  <colBreaks count="3" manualBreakCount="3">
    <brk id="8" min="2" max="45" man="1"/>
    <brk id="16" min="2" max="45" man="1"/>
    <brk id="24" min="2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64"/>
  <sheetViews>
    <sheetView zoomScale="75" zoomScaleNormal="100" workbookViewId="0">
      <selection activeCell="L48" sqref="L48"/>
    </sheetView>
  </sheetViews>
  <sheetFormatPr defaultRowHeight="18" x14ac:dyDescent="0.25"/>
  <cols>
    <col min="1" max="1" width="8.42578125" style="45" customWidth="1"/>
    <col min="2" max="2" width="40.5703125" style="45" customWidth="1"/>
    <col min="3" max="3" width="17" style="62" customWidth="1"/>
    <col min="4" max="7" width="11.28515625" style="45" customWidth="1"/>
    <col min="8" max="8" width="11.28515625" style="111" customWidth="1"/>
    <col min="9" max="11" width="15.140625" style="45" customWidth="1"/>
    <col min="12" max="12" width="15.140625" style="46" customWidth="1"/>
    <col min="13" max="13" width="20.7109375" style="46" customWidth="1"/>
    <col min="14" max="16384" width="9.140625" style="45"/>
  </cols>
  <sheetData>
    <row r="1" spans="1:13" ht="21" customHeight="1" x14ac:dyDescent="0.25">
      <c r="A1" s="209" t="s">
        <v>266</v>
      </c>
      <c r="B1" s="210"/>
      <c r="C1" s="210"/>
      <c r="D1" s="210"/>
      <c r="E1" s="210"/>
      <c r="F1" s="210"/>
      <c r="G1" s="210"/>
      <c r="H1" s="210"/>
    </row>
    <row r="2" spans="1:13" ht="12.75" customHeight="1" thickBot="1" x14ac:dyDescent="0.3">
      <c r="A2" s="211" t="s">
        <v>236</v>
      </c>
      <c r="B2" s="212"/>
      <c r="C2" s="212"/>
      <c r="D2" s="212"/>
      <c r="E2" s="212"/>
      <c r="F2" s="212"/>
      <c r="G2" s="212"/>
      <c r="H2" s="212"/>
    </row>
    <row r="3" spans="1:13" s="52" customFormat="1" ht="54" customHeight="1" thickBot="1" x14ac:dyDescent="0.25">
      <c r="A3" s="213" t="s">
        <v>64</v>
      </c>
      <c r="B3" s="214"/>
      <c r="C3" s="43" t="s">
        <v>33</v>
      </c>
      <c r="D3" s="43" t="s">
        <v>19</v>
      </c>
      <c r="E3" s="43" t="s">
        <v>20</v>
      </c>
      <c r="F3" s="43" t="s">
        <v>21</v>
      </c>
      <c r="G3" s="43" t="s">
        <v>22</v>
      </c>
      <c r="H3" s="101" t="s">
        <v>23</v>
      </c>
      <c r="I3" s="47" t="s">
        <v>34</v>
      </c>
      <c r="J3" s="48" t="s">
        <v>35</v>
      </c>
      <c r="K3" s="49" t="s">
        <v>36</v>
      </c>
      <c r="L3" s="50" t="s">
        <v>243</v>
      </c>
      <c r="M3" s="51" t="s">
        <v>237</v>
      </c>
    </row>
    <row r="4" spans="1:13" ht="85.5" customHeight="1" thickBot="1" x14ac:dyDescent="0.25">
      <c r="A4" s="218" t="s">
        <v>2</v>
      </c>
      <c r="B4" s="44" t="s">
        <v>37</v>
      </c>
      <c r="C4" s="53" t="s">
        <v>257</v>
      </c>
      <c r="D4" s="54">
        <f t="shared" ref="D4:D16" si="0">F4+E4</f>
        <v>400</v>
      </c>
      <c r="E4" s="54">
        <v>100</v>
      </c>
      <c r="F4" s="54">
        <v>300</v>
      </c>
      <c r="G4" s="54">
        <v>100</v>
      </c>
      <c r="H4" s="102">
        <f>(F4-G4)*0.8</f>
        <v>160</v>
      </c>
      <c r="I4" s="55">
        <v>614</v>
      </c>
      <c r="J4" s="56">
        <v>160</v>
      </c>
      <c r="K4" s="57">
        <f>H4-J4</f>
        <v>0</v>
      </c>
      <c r="L4" s="58">
        <v>2.1</v>
      </c>
      <c r="M4" s="59">
        <f>J4*L4*24*31+J4*L4</f>
        <v>250320</v>
      </c>
    </row>
    <row r="5" spans="1:13" ht="85.5" customHeight="1" thickBot="1" x14ac:dyDescent="0.25">
      <c r="A5" s="219"/>
      <c r="B5" s="215" t="s">
        <v>38</v>
      </c>
      <c r="C5" s="19">
        <v>43009</v>
      </c>
      <c r="D5" s="7">
        <f t="shared" si="0"/>
        <v>650</v>
      </c>
      <c r="E5" s="8">
        <v>100</v>
      </c>
      <c r="F5" s="8">
        <v>550</v>
      </c>
      <c r="G5" s="8">
        <v>150</v>
      </c>
      <c r="H5" s="103">
        <f>F5-G5</f>
        <v>400</v>
      </c>
      <c r="I5" s="55">
        <v>525</v>
      </c>
      <c r="J5" s="56">
        <v>400</v>
      </c>
      <c r="K5" s="57">
        <f>H5-J5</f>
        <v>0</v>
      </c>
      <c r="L5" s="58">
        <v>0.01</v>
      </c>
      <c r="M5" s="59">
        <f>J5*L5*24*1</f>
        <v>96</v>
      </c>
    </row>
    <row r="6" spans="1:13" ht="85.5" customHeight="1" x14ac:dyDescent="0.2">
      <c r="A6" s="219"/>
      <c r="B6" s="216"/>
      <c r="C6" s="60" t="s">
        <v>258</v>
      </c>
      <c r="D6" s="5">
        <f t="shared" si="0"/>
        <v>800</v>
      </c>
      <c r="E6" s="6">
        <v>100</v>
      </c>
      <c r="F6" s="6">
        <v>700</v>
      </c>
      <c r="G6" s="6">
        <v>150</v>
      </c>
      <c r="H6" s="103">
        <f>F6-G6</f>
        <v>550</v>
      </c>
      <c r="I6" s="55">
        <v>640</v>
      </c>
      <c r="J6" s="56">
        <v>550</v>
      </c>
      <c r="K6" s="57">
        <f>H6-J6</f>
        <v>0</v>
      </c>
      <c r="L6" s="58">
        <v>0.01</v>
      </c>
      <c r="M6" s="59">
        <f>J6*L6*24*18</f>
        <v>2376</v>
      </c>
    </row>
    <row r="7" spans="1:13" ht="85.5" customHeight="1" x14ac:dyDescent="0.2">
      <c r="A7" s="219"/>
      <c r="B7" s="216"/>
      <c r="C7" s="60" t="s">
        <v>259</v>
      </c>
      <c r="D7" s="5">
        <f t="shared" si="0"/>
        <v>900</v>
      </c>
      <c r="E7" s="6">
        <v>100</v>
      </c>
      <c r="F7" s="6">
        <v>800</v>
      </c>
      <c r="G7" s="6">
        <v>150</v>
      </c>
      <c r="H7" s="104">
        <f>F7-G7</f>
        <v>650</v>
      </c>
      <c r="I7" s="55">
        <v>660</v>
      </c>
      <c r="J7" s="56">
        <v>650</v>
      </c>
      <c r="K7" s="57">
        <f>H7-J7</f>
        <v>0</v>
      </c>
      <c r="L7" s="58">
        <v>0.01</v>
      </c>
      <c r="M7" s="59">
        <f>J7*L7*24*10+J7*L7</f>
        <v>1566.5</v>
      </c>
    </row>
    <row r="8" spans="1:13" ht="85.5" customHeight="1" thickBot="1" x14ac:dyDescent="0.25">
      <c r="A8" s="219"/>
      <c r="B8" s="217"/>
      <c r="C8" s="60" t="s">
        <v>256</v>
      </c>
      <c r="D8" s="5">
        <f t="shared" si="0"/>
        <v>450</v>
      </c>
      <c r="E8" s="6">
        <v>100</v>
      </c>
      <c r="F8" s="6">
        <v>350</v>
      </c>
      <c r="G8" s="6">
        <v>150</v>
      </c>
      <c r="H8" s="104">
        <f>F8-G8</f>
        <v>200</v>
      </c>
      <c r="I8" s="55">
        <v>300</v>
      </c>
      <c r="J8" s="56">
        <v>200</v>
      </c>
      <c r="K8" s="57">
        <f>H8-J8</f>
        <v>0</v>
      </c>
      <c r="L8" s="58">
        <v>0.01</v>
      </c>
      <c r="M8" s="59">
        <f>J8*L8*24*2</f>
        <v>96</v>
      </c>
    </row>
    <row r="9" spans="1:13" ht="85.5" customHeight="1" x14ac:dyDescent="0.2">
      <c r="A9" s="219"/>
      <c r="B9" s="215" t="s">
        <v>39</v>
      </c>
      <c r="C9" s="20">
        <v>43009</v>
      </c>
      <c r="D9" s="9">
        <f t="shared" si="0"/>
        <v>100</v>
      </c>
      <c r="E9" s="10">
        <v>100</v>
      </c>
      <c r="F9" s="10">
        <v>0</v>
      </c>
      <c r="G9" s="10">
        <v>50</v>
      </c>
      <c r="H9" s="105">
        <v>0</v>
      </c>
      <c r="I9" s="55">
        <v>0</v>
      </c>
      <c r="J9" s="56">
        <v>0</v>
      </c>
      <c r="K9" s="57">
        <f t="shared" ref="K9:K27" si="1">H9-J9</f>
        <v>0</v>
      </c>
      <c r="L9" s="58">
        <v>0</v>
      </c>
      <c r="M9" s="59">
        <f>J9*L9*24*31</f>
        <v>0</v>
      </c>
    </row>
    <row r="10" spans="1:13" ht="85.5" customHeight="1" x14ac:dyDescent="0.2">
      <c r="A10" s="219"/>
      <c r="B10" s="216"/>
      <c r="C10" s="21" t="s">
        <v>260</v>
      </c>
      <c r="D10" s="5">
        <f t="shared" si="0"/>
        <v>200</v>
      </c>
      <c r="E10" s="6">
        <v>100</v>
      </c>
      <c r="F10" s="6">
        <v>100</v>
      </c>
      <c r="G10" s="6">
        <v>50</v>
      </c>
      <c r="H10" s="105">
        <f t="shared" ref="H10:H15" si="2">F10-G10</f>
        <v>50</v>
      </c>
      <c r="I10" s="55">
        <v>170</v>
      </c>
      <c r="J10" s="56">
        <v>50</v>
      </c>
      <c r="K10" s="57">
        <f t="shared" si="1"/>
        <v>0</v>
      </c>
      <c r="L10" s="58">
        <v>0.67</v>
      </c>
      <c r="M10" s="59">
        <f>J10*L10*24*14</f>
        <v>11256</v>
      </c>
    </row>
    <row r="11" spans="1:13" ht="85.5" customHeight="1" x14ac:dyDescent="0.2">
      <c r="A11" s="219"/>
      <c r="B11" s="216"/>
      <c r="C11" s="20" t="s">
        <v>249</v>
      </c>
      <c r="D11" s="9">
        <f t="shared" si="0"/>
        <v>350</v>
      </c>
      <c r="E11" s="10">
        <v>100</v>
      </c>
      <c r="F11" s="10">
        <v>250</v>
      </c>
      <c r="G11" s="10">
        <v>50</v>
      </c>
      <c r="H11" s="105">
        <f t="shared" si="2"/>
        <v>200</v>
      </c>
      <c r="I11" s="55">
        <v>260</v>
      </c>
      <c r="J11" s="56">
        <v>200</v>
      </c>
      <c r="K11" s="57">
        <f t="shared" si="1"/>
        <v>0</v>
      </c>
      <c r="L11" s="58">
        <v>0.18</v>
      </c>
      <c r="M11" s="59">
        <f>J11*L11*24*4</f>
        <v>3456</v>
      </c>
    </row>
    <row r="12" spans="1:13" ht="85.5" customHeight="1" x14ac:dyDescent="0.2">
      <c r="A12" s="219"/>
      <c r="B12" s="216"/>
      <c r="C12" s="20">
        <v>43028</v>
      </c>
      <c r="D12" s="9">
        <f t="shared" si="0"/>
        <v>300</v>
      </c>
      <c r="E12" s="10">
        <v>100</v>
      </c>
      <c r="F12" s="10">
        <v>200</v>
      </c>
      <c r="G12" s="10">
        <v>50</v>
      </c>
      <c r="H12" s="105">
        <f t="shared" si="2"/>
        <v>150</v>
      </c>
      <c r="I12" s="55">
        <v>235</v>
      </c>
      <c r="J12" s="56">
        <v>150</v>
      </c>
      <c r="K12" s="57">
        <f t="shared" si="1"/>
        <v>0</v>
      </c>
      <c r="L12" s="58">
        <v>0.31</v>
      </c>
      <c r="M12" s="59">
        <f>J12*L12*24*1</f>
        <v>1116</v>
      </c>
    </row>
    <row r="13" spans="1:13" ht="85.5" customHeight="1" x14ac:dyDescent="0.2">
      <c r="A13" s="219"/>
      <c r="B13" s="216"/>
      <c r="C13" s="20" t="s">
        <v>253</v>
      </c>
      <c r="D13" s="9">
        <f t="shared" si="0"/>
        <v>250</v>
      </c>
      <c r="E13" s="10">
        <v>100</v>
      </c>
      <c r="F13" s="10">
        <v>150</v>
      </c>
      <c r="G13" s="10">
        <v>50</v>
      </c>
      <c r="H13" s="105">
        <f t="shared" si="2"/>
        <v>100</v>
      </c>
      <c r="I13" s="55">
        <v>208</v>
      </c>
      <c r="J13" s="56">
        <v>100</v>
      </c>
      <c r="K13" s="57">
        <f t="shared" si="1"/>
        <v>0</v>
      </c>
      <c r="L13" s="58">
        <v>0.15</v>
      </c>
      <c r="M13" s="59">
        <f>J13*L13*24*2</f>
        <v>720</v>
      </c>
    </row>
    <row r="14" spans="1:13" ht="85.5" customHeight="1" x14ac:dyDescent="0.2">
      <c r="A14" s="219"/>
      <c r="B14" s="216"/>
      <c r="C14" s="20" t="s">
        <v>261</v>
      </c>
      <c r="D14" s="9">
        <f t="shared" si="0"/>
        <v>300</v>
      </c>
      <c r="E14" s="10">
        <v>100</v>
      </c>
      <c r="F14" s="10">
        <v>200</v>
      </c>
      <c r="G14" s="10">
        <v>50</v>
      </c>
      <c r="H14" s="105">
        <f t="shared" si="2"/>
        <v>150</v>
      </c>
      <c r="I14" s="55">
        <v>232</v>
      </c>
      <c r="J14" s="56">
        <v>150</v>
      </c>
      <c r="K14" s="57">
        <f t="shared" si="1"/>
        <v>0</v>
      </c>
      <c r="L14" s="58">
        <v>0.12</v>
      </c>
      <c r="M14" s="59">
        <f>J14*L14*24*5</f>
        <v>2160</v>
      </c>
    </row>
    <row r="15" spans="1:13" ht="85.5" customHeight="1" x14ac:dyDescent="0.2">
      <c r="A15" s="219"/>
      <c r="B15" s="216"/>
      <c r="C15" s="20" t="s">
        <v>255</v>
      </c>
      <c r="D15" s="9">
        <f t="shared" si="0"/>
        <v>600</v>
      </c>
      <c r="E15" s="10">
        <v>100</v>
      </c>
      <c r="F15" s="10">
        <v>500</v>
      </c>
      <c r="G15" s="10">
        <v>50</v>
      </c>
      <c r="H15" s="105">
        <f t="shared" si="2"/>
        <v>450</v>
      </c>
      <c r="I15" s="55">
        <v>310</v>
      </c>
      <c r="J15" s="56">
        <v>310</v>
      </c>
      <c r="K15" s="57">
        <f t="shared" si="1"/>
        <v>140</v>
      </c>
      <c r="L15" s="58">
        <v>0</v>
      </c>
      <c r="M15" s="59">
        <f>J15*L15*24*31</f>
        <v>0</v>
      </c>
    </row>
    <row r="16" spans="1:13" ht="85.5" customHeight="1" thickBot="1" x14ac:dyDescent="0.25">
      <c r="A16" s="220"/>
      <c r="B16" s="217"/>
      <c r="C16" s="20" t="s">
        <v>256</v>
      </c>
      <c r="D16" s="9">
        <f t="shared" si="0"/>
        <v>150</v>
      </c>
      <c r="E16" s="10">
        <v>100</v>
      </c>
      <c r="F16" s="10">
        <v>50</v>
      </c>
      <c r="G16" s="10">
        <v>50</v>
      </c>
      <c r="H16" s="105">
        <v>0</v>
      </c>
      <c r="I16" s="55">
        <v>0</v>
      </c>
      <c r="J16" s="56">
        <v>0</v>
      </c>
      <c r="K16" s="57">
        <f t="shared" si="1"/>
        <v>0</v>
      </c>
      <c r="L16" s="58">
        <v>0</v>
      </c>
      <c r="M16" s="59">
        <f>J16*L16*24*31+J16*L16</f>
        <v>0</v>
      </c>
    </row>
    <row r="17" spans="1:13" ht="85.5" customHeight="1" thickBot="1" x14ac:dyDescent="0.25">
      <c r="A17" s="226" t="s">
        <v>24</v>
      </c>
      <c r="B17" s="13" t="s">
        <v>40</v>
      </c>
      <c r="C17" s="22" t="s">
        <v>257</v>
      </c>
      <c r="D17" s="14">
        <f t="shared" ref="D17:D27" si="3">E17+F17</f>
        <v>350</v>
      </c>
      <c r="E17" s="14">
        <v>100</v>
      </c>
      <c r="F17" s="14">
        <v>250</v>
      </c>
      <c r="G17" s="14">
        <v>100</v>
      </c>
      <c r="H17" s="106">
        <f>(F17-G17)*0.8</f>
        <v>120</v>
      </c>
      <c r="I17" s="55">
        <v>534</v>
      </c>
      <c r="J17" s="56">
        <v>120</v>
      </c>
      <c r="K17" s="57">
        <f t="shared" si="1"/>
        <v>0</v>
      </c>
      <c r="L17" s="58">
        <v>0.68</v>
      </c>
      <c r="M17" s="59">
        <f>J17*L17*24*31+J17*L17</f>
        <v>60792</v>
      </c>
    </row>
    <row r="18" spans="1:13" ht="85.5" customHeight="1" thickBot="1" x14ac:dyDescent="0.25">
      <c r="A18" s="227"/>
      <c r="B18" s="223" t="s">
        <v>41</v>
      </c>
      <c r="C18" s="119">
        <v>43009</v>
      </c>
      <c r="D18" s="11">
        <f t="shared" si="3"/>
        <v>750</v>
      </c>
      <c r="E18" s="11">
        <v>100</v>
      </c>
      <c r="F18" s="11">
        <v>650</v>
      </c>
      <c r="G18" s="11">
        <v>200</v>
      </c>
      <c r="H18" s="107">
        <f>F18-G18</f>
        <v>450</v>
      </c>
      <c r="I18" s="55">
        <v>678</v>
      </c>
      <c r="J18" s="56">
        <v>450</v>
      </c>
      <c r="K18" s="57">
        <f t="shared" si="1"/>
        <v>0</v>
      </c>
      <c r="L18" s="58">
        <v>0.31</v>
      </c>
      <c r="M18" s="59">
        <f>J18*L18*24</f>
        <v>3348</v>
      </c>
    </row>
    <row r="19" spans="1:13" ht="85.5" customHeight="1" x14ac:dyDescent="0.2">
      <c r="A19" s="227"/>
      <c r="B19" s="224"/>
      <c r="C19" s="23" t="s">
        <v>262</v>
      </c>
      <c r="D19" s="15">
        <f t="shared" si="3"/>
        <v>600</v>
      </c>
      <c r="E19" s="15">
        <v>100</v>
      </c>
      <c r="F19" s="15">
        <v>500</v>
      </c>
      <c r="G19" s="15">
        <v>200</v>
      </c>
      <c r="H19" s="107">
        <f>F19-G19</f>
        <v>300</v>
      </c>
      <c r="I19" s="55">
        <v>695</v>
      </c>
      <c r="J19" s="56">
        <v>300</v>
      </c>
      <c r="K19" s="57">
        <f t="shared" si="1"/>
        <v>0</v>
      </c>
      <c r="L19" s="58">
        <v>0.61</v>
      </c>
      <c r="M19" s="59">
        <f>J19*L19*24*7</f>
        <v>30744</v>
      </c>
    </row>
    <row r="20" spans="1:13" ht="85.5" customHeight="1" x14ac:dyDescent="0.2">
      <c r="A20" s="227"/>
      <c r="B20" s="224"/>
      <c r="C20" s="23" t="s">
        <v>248</v>
      </c>
      <c r="D20" s="15">
        <f t="shared" si="3"/>
        <v>500</v>
      </c>
      <c r="E20" s="15">
        <v>100</v>
      </c>
      <c r="F20" s="15">
        <v>400</v>
      </c>
      <c r="G20" s="15">
        <v>200</v>
      </c>
      <c r="H20" s="108">
        <f t="shared" ref="H20:H27" si="4">F20-G20</f>
        <v>200</v>
      </c>
      <c r="I20" s="55">
        <v>621</v>
      </c>
      <c r="J20" s="56">
        <v>200</v>
      </c>
      <c r="K20" s="57">
        <f t="shared" si="1"/>
        <v>0</v>
      </c>
      <c r="L20" s="58">
        <v>0.78</v>
      </c>
      <c r="M20" s="59">
        <f>J20*L20*24*5</f>
        <v>18720</v>
      </c>
    </row>
    <row r="21" spans="1:13" ht="85.5" customHeight="1" x14ac:dyDescent="0.2">
      <c r="A21" s="227"/>
      <c r="B21" s="224"/>
      <c r="C21" s="23" t="s">
        <v>263</v>
      </c>
      <c r="D21" s="15">
        <f t="shared" si="3"/>
        <v>450</v>
      </c>
      <c r="E21" s="15">
        <v>100</v>
      </c>
      <c r="F21" s="15">
        <v>350</v>
      </c>
      <c r="G21" s="15">
        <v>200</v>
      </c>
      <c r="H21" s="108">
        <f t="shared" si="4"/>
        <v>150</v>
      </c>
      <c r="I21" s="55">
        <v>558</v>
      </c>
      <c r="J21" s="56">
        <v>150</v>
      </c>
      <c r="K21" s="57">
        <f t="shared" si="1"/>
        <v>0</v>
      </c>
      <c r="L21" s="58">
        <v>1.1200000000000001</v>
      </c>
      <c r="M21" s="59">
        <f>J21*L21*24*6</f>
        <v>24192.000000000007</v>
      </c>
    </row>
    <row r="22" spans="1:13" ht="85.5" customHeight="1" x14ac:dyDescent="0.2">
      <c r="A22" s="227"/>
      <c r="B22" s="224"/>
      <c r="C22" s="23">
        <v>43028</v>
      </c>
      <c r="D22" s="15">
        <f t="shared" si="3"/>
        <v>500</v>
      </c>
      <c r="E22" s="15">
        <v>100</v>
      </c>
      <c r="F22" s="15">
        <v>400</v>
      </c>
      <c r="G22" s="15">
        <v>200</v>
      </c>
      <c r="H22" s="108">
        <f t="shared" si="4"/>
        <v>200</v>
      </c>
      <c r="I22" s="55">
        <v>656</v>
      </c>
      <c r="J22" s="56">
        <v>200</v>
      </c>
      <c r="K22" s="57">
        <f t="shared" si="1"/>
        <v>0</v>
      </c>
      <c r="L22" s="58">
        <v>0.79</v>
      </c>
      <c r="M22" s="59">
        <f>J22*L22*24*1</f>
        <v>3792</v>
      </c>
    </row>
    <row r="23" spans="1:13" ht="85.5" customHeight="1" x14ac:dyDescent="0.2">
      <c r="A23" s="227"/>
      <c r="B23" s="224"/>
      <c r="C23" s="23" t="s">
        <v>253</v>
      </c>
      <c r="D23" s="15">
        <f t="shared" si="3"/>
        <v>700</v>
      </c>
      <c r="E23" s="15">
        <v>100</v>
      </c>
      <c r="F23" s="15">
        <v>600</v>
      </c>
      <c r="G23" s="15">
        <v>200</v>
      </c>
      <c r="H23" s="108">
        <f t="shared" si="4"/>
        <v>400</v>
      </c>
      <c r="I23" s="55">
        <v>716</v>
      </c>
      <c r="J23" s="56">
        <v>400</v>
      </c>
      <c r="K23" s="57">
        <f t="shared" si="1"/>
        <v>0</v>
      </c>
      <c r="L23" s="58">
        <v>0.47</v>
      </c>
      <c r="M23" s="59">
        <f>J23*L23*24*2</f>
        <v>9024</v>
      </c>
    </row>
    <row r="24" spans="1:13" ht="85.5" customHeight="1" x14ac:dyDescent="0.2">
      <c r="A24" s="227"/>
      <c r="B24" s="224"/>
      <c r="C24" s="24" t="s">
        <v>261</v>
      </c>
      <c r="D24" s="15">
        <f t="shared" si="3"/>
        <v>400</v>
      </c>
      <c r="E24" s="15">
        <v>100</v>
      </c>
      <c r="F24" s="15">
        <v>300</v>
      </c>
      <c r="G24" s="15">
        <v>200</v>
      </c>
      <c r="H24" s="108">
        <f t="shared" si="4"/>
        <v>100</v>
      </c>
      <c r="I24" s="55">
        <v>509</v>
      </c>
      <c r="J24" s="56">
        <v>100</v>
      </c>
      <c r="K24" s="57">
        <f t="shared" si="1"/>
        <v>0</v>
      </c>
      <c r="L24" s="58">
        <v>1.32</v>
      </c>
      <c r="M24" s="59">
        <f>J24*L24*24*5</f>
        <v>15840</v>
      </c>
    </row>
    <row r="25" spans="1:13" ht="85.5" customHeight="1" thickBot="1" x14ac:dyDescent="0.25">
      <c r="A25" s="227"/>
      <c r="B25" s="225"/>
      <c r="C25" s="24" t="s">
        <v>264</v>
      </c>
      <c r="D25" s="15">
        <f t="shared" si="3"/>
        <v>700</v>
      </c>
      <c r="E25" s="15">
        <v>100</v>
      </c>
      <c r="F25" s="15">
        <v>600</v>
      </c>
      <c r="G25" s="15">
        <v>200</v>
      </c>
      <c r="H25" s="108">
        <f t="shared" si="4"/>
        <v>400</v>
      </c>
      <c r="I25" s="55">
        <v>708</v>
      </c>
      <c r="J25" s="56">
        <v>400</v>
      </c>
      <c r="K25" s="57">
        <f t="shared" si="1"/>
        <v>0</v>
      </c>
      <c r="L25" s="58">
        <v>0.43</v>
      </c>
      <c r="M25" s="59">
        <f>J25*L25*24*4+J25*L25</f>
        <v>16684</v>
      </c>
    </row>
    <row r="26" spans="1:13" ht="85.5" customHeight="1" x14ac:dyDescent="0.2">
      <c r="A26" s="227"/>
      <c r="B26" s="221" t="s">
        <v>42</v>
      </c>
      <c r="C26" s="112">
        <v>43009</v>
      </c>
      <c r="D26" s="11">
        <f t="shared" si="3"/>
        <v>100</v>
      </c>
      <c r="E26" s="11">
        <v>100</v>
      </c>
      <c r="F26" s="11">
        <v>0</v>
      </c>
      <c r="G26" s="11">
        <v>50</v>
      </c>
      <c r="H26" s="107">
        <v>0</v>
      </c>
      <c r="I26" s="55">
        <v>0</v>
      </c>
      <c r="J26" s="56">
        <v>0</v>
      </c>
      <c r="K26" s="57">
        <f t="shared" si="1"/>
        <v>0</v>
      </c>
      <c r="L26" s="58">
        <v>0</v>
      </c>
      <c r="M26" s="59">
        <f>J26*L26*24*31</f>
        <v>0</v>
      </c>
    </row>
    <row r="27" spans="1:13" ht="85.5" customHeight="1" x14ac:dyDescent="0.2">
      <c r="A27" s="227"/>
      <c r="B27" s="222"/>
      <c r="C27" s="113" t="s">
        <v>265</v>
      </c>
      <c r="D27" s="15">
        <f t="shared" si="3"/>
        <v>150</v>
      </c>
      <c r="E27" s="15">
        <v>100</v>
      </c>
      <c r="F27" s="15">
        <v>50</v>
      </c>
      <c r="G27" s="15">
        <v>50</v>
      </c>
      <c r="H27" s="108">
        <f t="shared" si="4"/>
        <v>0</v>
      </c>
      <c r="I27" s="55">
        <v>0</v>
      </c>
      <c r="J27" s="56">
        <v>0</v>
      </c>
      <c r="K27" s="57">
        <f t="shared" si="1"/>
        <v>0</v>
      </c>
      <c r="L27" s="58">
        <v>0</v>
      </c>
      <c r="M27" s="59">
        <f>J27*L27*24*31+J27*L27</f>
        <v>0</v>
      </c>
    </row>
    <row r="28" spans="1:13" ht="15.95" customHeight="1" x14ac:dyDescent="0.25">
      <c r="A28" s="207"/>
      <c r="B28" s="208"/>
      <c r="C28" s="208"/>
      <c r="D28" s="208"/>
      <c r="E28" s="208"/>
      <c r="F28" s="208"/>
      <c r="G28" s="208"/>
      <c r="H28" s="208"/>
      <c r="L28" s="61"/>
      <c r="M28" s="61"/>
    </row>
    <row r="29" spans="1:13" x14ac:dyDescent="0.25">
      <c r="H29" s="109"/>
      <c r="L29" s="61"/>
      <c r="M29" s="61"/>
    </row>
    <row r="30" spans="1:13" ht="20.25" x14ac:dyDescent="0.3">
      <c r="A30" s="63"/>
      <c r="B30" s="63" t="s">
        <v>238</v>
      </c>
      <c r="C30" s="64"/>
      <c r="D30" s="63"/>
      <c r="E30" s="63"/>
      <c r="F30" s="63"/>
      <c r="G30" s="63"/>
      <c r="H30" s="110"/>
      <c r="I30" s="63"/>
      <c r="J30" s="63"/>
      <c r="K30" s="63"/>
      <c r="L30" s="65"/>
      <c r="M30" s="66">
        <f>SUM(M4:M29)</f>
        <v>456298.5</v>
      </c>
    </row>
    <row r="31" spans="1:13" ht="15.75" customHeight="1" x14ac:dyDescent="0.25"/>
    <row r="44" ht="15.75" customHeight="1" x14ac:dyDescent="0.25"/>
    <row r="54" spans="3:13" ht="12.75" customHeight="1" x14ac:dyDescent="0.2">
      <c r="C54" s="45"/>
      <c r="H54" s="109"/>
      <c r="L54" s="45"/>
      <c r="M54" s="45"/>
    </row>
    <row r="55" spans="3:13" ht="12.75" customHeight="1" x14ac:dyDescent="0.2">
      <c r="C55" s="45"/>
      <c r="H55" s="109"/>
      <c r="L55" s="45"/>
      <c r="M55" s="45"/>
    </row>
    <row r="56" spans="3:13" ht="15.95" customHeight="1" x14ac:dyDescent="0.2">
      <c r="C56" s="45"/>
      <c r="H56" s="109"/>
      <c r="L56" s="45"/>
      <c r="M56" s="45"/>
    </row>
    <row r="57" spans="3:13" ht="15.95" customHeight="1" x14ac:dyDescent="0.2">
      <c r="C57" s="45"/>
      <c r="H57" s="109"/>
      <c r="L57" s="45"/>
      <c r="M57" s="45"/>
    </row>
    <row r="58" spans="3:13" ht="15.95" customHeight="1" x14ac:dyDescent="0.2">
      <c r="C58" s="45"/>
      <c r="H58" s="109"/>
      <c r="L58" s="45"/>
      <c r="M58" s="45"/>
    </row>
    <row r="59" spans="3:13" ht="15.95" customHeight="1" x14ac:dyDescent="0.2">
      <c r="C59" s="45"/>
      <c r="H59" s="109"/>
      <c r="L59" s="45"/>
      <c r="M59" s="45"/>
    </row>
    <row r="60" spans="3:13" ht="15.95" customHeight="1" x14ac:dyDescent="0.2">
      <c r="C60" s="45"/>
      <c r="H60" s="109"/>
      <c r="L60" s="45"/>
      <c r="M60" s="45"/>
    </row>
    <row r="62" spans="3:13" ht="15.95" customHeight="1" x14ac:dyDescent="0.2">
      <c r="C62" s="45"/>
      <c r="H62" s="109"/>
      <c r="L62" s="45"/>
      <c r="M62" s="45"/>
    </row>
    <row r="63" spans="3:13" ht="15.95" customHeight="1" x14ac:dyDescent="0.2">
      <c r="C63" s="45"/>
      <c r="H63" s="109"/>
      <c r="L63" s="45"/>
      <c r="M63" s="45"/>
    </row>
    <row r="64" spans="3:13" ht="15.95" customHeight="1" x14ac:dyDescent="0.2">
      <c r="C64" s="45"/>
      <c r="H64" s="109"/>
      <c r="L64" s="45"/>
      <c r="M64" s="45"/>
    </row>
    <row r="65" spans="3:13" ht="15.95" customHeight="1" x14ac:dyDescent="0.2">
      <c r="C65" s="45"/>
      <c r="H65" s="109"/>
      <c r="L65" s="45"/>
      <c r="M65" s="45"/>
    </row>
    <row r="66" spans="3:13" ht="15.95" customHeight="1" x14ac:dyDescent="0.2">
      <c r="C66" s="45"/>
      <c r="H66" s="109"/>
      <c r="L66" s="45"/>
      <c r="M66" s="45"/>
    </row>
    <row r="67" spans="3:13" ht="15.95" customHeight="1" x14ac:dyDescent="0.2">
      <c r="C67" s="45"/>
      <c r="H67" s="109"/>
      <c r="L67" s="45"/>
      <c r="M67" s="45"/>
    </row>
    <row r="68" spans="3:13" ht="15.95" customHeight="1" x14ac:dyDescent="0.2">
      <c r="C68" s="45"/>
      <c r="H68" s="109"/>
      <c r="L68" s="45"/>
      <c r="M68" s="45"/>
    </row>
    <row r="69" spans="3:13" ht="15.95" customHeight="1" x14ac:dyDescent="0.2">
      <c r="C69" s="45"/>
      <c r="H69" s="109"/>
      <c r="L69" s="45"/>
      <c r="M69" s="45"/>
    </row>
    <row r="70" spans="3:13" ht="15.95" customHeight="1" x14ac:dyDescent="0.2">
      <c r="C70" s="45"/>
      <c r="H70" s="109"/>
      <c r="L70" s="45"/>
      <c r="M70" s="45"/>
    </row>
    <row r="71" spans="3:13" ht="15.95" customHeight="1" x14ac:dyDescent="0.2">
      <c r="C71" s="45"/>
      <c r="H71" s="109"/>
      <c r="L71" s="45"/>
      <c r="M71" s="45"/>
    </row>
    <row r="72" spans="3:13" ht="15.95" customHeight="1" x14ac:dyDescent="0.2">
      <c r="C72" s="45"/>
      <c r="H72" s="109"/>
      <c r="L72" s="45"/>
      <c r="M72" s="45"/>
    </row>
    <row r="73" spans="3:13" ht="15.95" customHeight="1" x14ac:dyDescent="0.2">
      <c r="C73" s="45"/>
      <c r="H73" s="109"/>
      <c r="L73" s="45"/>
      <c r="M73" s="45"/>
    </row>
    <row r="74" spans="3:13" ht="15.95" customHeight="1" x14ac:dyDescent="0.2">
      <c r="C74" s="45"/>
      <c r="H74" s="109"/>
      <c r="L74" s="45"/>
      <c r="M74" s="45"/>
    </row>
    <row r="75" spans="3:13" ht="15.95" customHeight="1" x14ac:dyDescent="0.2">
      <c r="C75" s="45"/>
      <c r="H75" s="109"/>
      <c r="L75" s="45"/>
      <c r="M75" s="45"/>
    </row>
    <row r="76" spans="3:13" ht="15.95" customHeight="1" x14ac:dyDescent="0.2">
      <c r="C76" s="45"/>
      <c r="H76" s="109"/>
      <c r="L76" s="45"/>
      <c r="M76" s="45"/>
    </row>
    <row r="77" spans="3:13" ht="15.95" customHeight="1" x14ac:dyDescent="0.2">
      <c r="C77" s="45"/>
      <c r="H77" s="109"/>
      <c r="L77" s="45"/>
      <c r="M77" s="45"/>
    </row>
    <row r="78" spans="3:13" ht="15.95" customHeight="1" x14ac:dyDescent="0.2">
      <c r="C78" s="45"/>
      <c r="H78" s="109"/>
      <c r="L78" s="45"/>
      <c r="M78" s="45"/>
    </row>
    <row r="79" spans="3:13" ht="15.95" customHeight="1" x14ac:dyDescent="0.2">
      <c r="C79" s="45"/>
      <c r="H79" s="109"/>
      <c r="L79" s="45"/>
      <c r="M79" s="45"/>
    </row>
    <row r="80" spans="3:13" ht="15.95" customHeight="1" x14ac:dyDescent="0.2">
      <c r="C80" s="45"/>
      <c r="H80" s="109"/>
      <c r="L80" s="45"/>
      <c r="M80" s="45"/>
    </row>
    <row r="81" spans="3:13" ht="15.95" customHeight="1" x14ac:dyDescent="0.2">
      <c r="C81" s="45"/>
      <c r="H81" s="109"/>
      <c r="L81" s="45"/>
      <c r="M81" s="45"/>
    </row>
    <row r="82" spans="3:13" ht="15.95" customHeight="1" x14ac:dyDescent="0.2">
      <c r="C82" s="45"/>
      <c r="H82" s="109"/>
      <c r="L82" s="45"/>
      <c r="M82" s="45"/>
    </row>
    <row r="83" spans="3:13" ht="15.95" customHeight="1" x14ac:dyDescent="0.2">
      <c r="C83" s="45"/>
      <c r="H83" s="109"/>
      <c r="L83" s="45"/>
      <c r="M83" s="45"/>
    </row>
    <row r="84" spans="3:13" ht="15.95" customHeight="1" x14ac:dyDescent="0.2">
      <c r="C84" s="45"/>
      <c r="H84" s="109"/>
      <c r="L84" s="45"/>
      <c r="M84" s="45"/>
    </row>
    <row r="87" spans="3:13" ht="12.75" customHeight="1" x14ac:dyDescent="0.2">
      <c r="C87" s="45"/>
      <c r="H87" s="109"/>
      <c r="L87" s="45"/>
      <c r="M87" s="45"/>
    </row>
    <row r="88" spans="3:13" ht="12.75" customHeight="1" x14ac:dyDescent="0.2">
      <c r="C88" s="45"/>
      <c r="H88" s="109"/>
      <c r="L88" s="45"/>
      <c r="M88" s="45"/>
    </row>
    <row r="89" spans="3:13" ht="15.95" customHeight="1" x14ac:dyDescent="0.2">
      <c r="C89" s="45"/>
      <c r="H89" s="109"/>
      <c r="L89" s="45"/>
      <c r="M89" s="45"/>
    </row>
    <row r="90" spans="3:13" ht="15.95" customHeight="1" x14ac:dyDescent="0.2">
      <c r="C90" s="45"/>
      <c r="H90" s="109"/>
      <c r="L90" s="45"/>
      <c r="M90" s="45"/>
    </row>
    <row r="91" spans="3:13" ht="15.95" customHeight="1" x14ac:dyDescent="0.2">
      <c r="C91" s="45"/>
      <c r="H91" s="109"/>
      <c r="L91" s="45"/>
      <c r="M91" s="45"/>
    </row>
    <row r="92" spans="3:13" ht="15.95" customHeight="1" x14ac:dyDescent="0.2">
      <c r="C92" s="45"/>
      <c r="H92" s="109"/>
      <c r="L92" s="45"/>
      <c r="M92" s="45"/>
    </row>
    <row r="93" spans="3:13" ht="15.95" customHeight="1" x14ac:dyDescent="0.2">
      <c r="C93" s="45"/>
      <c r="H93" s="109"/>
      <c r="L93" s="45"/>
      <c r="M93" s="45"/>
    </row>
    <row r="94" spans="3:13" ht="12.75" customHeight="1" x14ac:dyDescent="0.2">
      <c r="C94" s="45"/>
      <c r="H94" s="109"/>
      <c r="L94" s="45"/>
      <c r="M94" s="45"/>
    </row>
    <row r="95" spans="3:13" ht="15.95" customHeight="1" x14ac:dyDescent="0.2">
      <c r="C95" s="45"/>
      <c r="H95" s="109"/>
      <c r="L95" s="45"/>
      <c r="M95" s="45"/>
    </row>
    <row r="96" spans="3:13" ht="15.95" customHeight="1" x14ac:dyDescent="0.2">
      <c r="C96" s="45"/>
      <c r="H96" s="109"/>
      <c r="L96" s="45"/>
      <c r="M96" s="45"/>
    </row>
    <row r="97" spans="3:13" ht="15.95" customHeight="1" x14ac:dyDescent="0.2">
      <c r="C97" s="45"/>
      <c r="H97" s="109"/>
      <c r="L97" s="45"/>
      <c r="M97" s="45"/>
    </row>
    <row r="98" spans="3:13" ht="15.95" customHeight="1" x14ac:dyDescent="0.2">
      <c r="C98" s="45"/>
      <c r="H98" s="109"/>
      <c r="L98" s="45"/>
      <c r="M98" s="45"/>
    </row>
    <row r="99" spans="3:13" ht="15.95" customHeight="1" x14ac:dyDescent="0.2">
      <c r="C99" s="45"/>
      <c r="H99" s="109"/>
      <c r="L99" s="45"/>
      <c r="M99" s="45"/>
    </row>
    <row r="100" spans="3:13" ht="15.95" customHeight="1" x14ac:dyDescent="0.2">
      <c r="C100" s="45"/>
      <c r="H100" s="109"/>
      <c r="L100" s="45"/>
      <c r="M100" s="45"/>
    </row>
    <row r="101" spans="3:13" ht="15.95" customHeight="1" x14ac:dyDescent="0.2">
      <c r="C101" s="45"/>
      <c r="H101" s="109"/>
      <c r="L101" s="45"/>
      <c r="M101" s="45"/>
    </row>
    <row r="102" spans="3:13" ht="15.95" customHeight="1" x14ac:dyDescent="0.2">
      <c r="C102" s="45"/>
      <c r="H102" s="109"/>
      <c r="L102" s="45"/>
      <c r="M102" s="45"/>
    </row>
    <row r="103" spans="3:13" ht="15.95" customHeight="1" x14ac:dyDescent="0.2">
      <c r="C103" s="45"/>
      <c r="H103" s="109"/>
      <c r="L103" s="45"/>
      <c r="M103" s="45"/>
    </row>
    <row r="104" spans="3:13" ht="15.95" customHeight="1" x14ac:dyDescent="0.2">
      <c r="C104" s="45"/>
      <c r="H104" s="109"/>
      <c r="L104" s="45"/>
      <c r="M104" s="45"/>
    </row>
    <row r="105" spans="3:13" ht="15.95" customHeight="1" x14ac:dyDescent="0.2">
      <c r="C105" s="45"/>
      <c r="H105" s="109"/>
      <c r="L105" s="45"/>
      <c r="M105" s="45"/>
    </row>
    <row r="106" spans="3:13" ht="15.95" customHeight="1" x14ac:dyDescent="0.2">
      <c r="C106" s="45"/>
      <c r="H106" s="109"/>
      <c r="L106" s="45"/>
      <c r="M106" s="45"/>
    </row>
    <row r="107" spans="3:13" ht="15.95" customHeight="1" x14ac:dyDescent="0.2">
      <c r="C107" s="45"/>
      <c r="H107" s="109"/>
      <c r="L107" s="45"/>
      <c r="M107" s="45"/>
    </row>
    <row r="108" spans="3:13" ht="15.95" customHeight="1" x14ac:dyDescent="0.2">
      <c r="C108" s="45"/>
      <c r="H108" s="109"/>
      <c r="L108" s="45"/>
      <c r="M108" s="45"/>
    </row>
    <row r="109" spans="3:13" ht="15.95" customHeight="1" x14ac:dyDescent="0.2">
      <c r="C109" s="45"/>
      <c r="H109" s="109"/>
      <c r="L109" s="45"/>
      <c r="M109" s="45"/>
    </row>
    <row r="110" spans="3:13" ht="15.95" customHeight="1" x14ac:dyDescent="0.2">
      <c r="C110" s="45"/>
      <c r="H110" s="109"/>
      <c r="L110" s="45"/>
      <c r="M110" s="45"/>
    </row>
    <row r="111" spans="3:13" ht="15.95" customHeight="1" x14ac:dyDescent="0.2">
      <c r="C111" s="45"/>
      <c r="H111" s="109"/>
      <c r="L111" s="45"/>
      <c r="M111" s="45"/>
    </row>
    <row r="112" spans="3:13" ht="15.95" customHeight="1" x14ac:dyDescent="0.2">
      <c r="C112" s="45"/>
      <c r="H112" s="109"/>
      <c r="L112" s="45"/>
      <c r="M112" s="45"/>
    </row>
    <row r="113" spans="3:13" ht="15.95" customHeight="1" x14ac:dyDescent="0.2">
      <c r="C113" s="45"/>
      <c r="H113" s="109"/>
      <c r="L113" s="45"/>
      <c r="M113" s="45"/>
    </row>
    <row r="114" spans="3:13" ht="15.95" customHeight="1" x14ac:dyDescent="0.2">
      <c r="C114" s="45"/>
      <c r="H114" s="109"/>
      <c r="L114" s="45"/>
      <c r="M114" s="45"/>
    </row>
    <row r="115" spans="3:13" ht="15.95" customHeight="1" x14ac:dyDescent="0.2">
      <c r="C115" s="45"/>
      <c r="H115" s="109"/>
      <c r="L115" s="45"/>
      <c r="M115" s="45"/>
    </row>
    <row r="116" spans="3:13" ht="15.95" customHeight="1" x14ac:dyDescent="0.2">
      <c r="C116" s="45"/>
      <c r="H116" s="109"/>
      <c r="L116" s="45"/>
      <c r="M116" s="45"/>
    </row>
    <row r="117" spans="3:13" ht="15.95" customHeight="1" x14ac:dyDescent="0.2">
      <c r="C117" s="45"/>
      <c r="H117" s="109"/>
      <c r="L117" s="45"/>
      <c r="M117" s="45"/>
    </row>
    <row r="120" spans="3:13" ht="12.75" customHeight="1" x14ac:dyDescent="0.2">
      <c r="C120" s="45"/>
      <c r="H120" s="109"/>
      <c r="L120" s="45"/>
      <c r="M120" s="45"/>
    </row>
    <row r="121" spans="3:13" ht="12.75" customHeight="1" x14ac:dyDescent="0.2">
      <c r="C121" s="45"/>
      <c r="H121" s="109"/>
      <c r="L121" s="45"/>
      <c r="M121" s="45"/>
    </row>
    <row r="122" spans="3:13" ht="15.95" customHeight="1" x14ac:dyDescent="0.2">
      <c r="C122" s="45"/>
      <c r="H122" s="109"/>
      <c r="L122" s="45"/>
      <c r="M122" s="45"/>
    </row>
    <row r="123" spans="3:13" ht="15.95" customHeight="1" x14ac:dyDescent="0.2">
      <c r="C123" s="45"/>
      <c r="H123" s="109"/>
      <c r="L123" s="45"/>
      <c r="M123" s="45"/>
    </row>
    <row r="124" spans="3:13" ht="15.95" customHeight="1" x14ac:dyDescent="0.2">
      <c r="C124" s="45"/>
      <c r="H124" s="109"/>
      <c r="L124" s="45"/>
      <c r="M124" s="45"/>
    </row>
    <row r="125" spans="3:13" ht="15.95" customHeight="1" x14ac:dyDescent="0.2">
      <c r="C125" s="45"/>
      <c r="H125" s="109"/>
      <c r="L125" s="45"/>
      <c r="M125" s="45"/>
    </row>
    <row r="126" spans="3:13" ht="15.95" customHeight="1" x14ac:dyDescent="0.2">
      <c r="C126" s="45"/>
      <c r="H126" s="109"/>
      <c r="L126" s="45"/>
      <c r="M126" s="45"/>
    </row>
    <row r="128" spans="3:13" ht="15.95" customHeight="1" x14ac:dyDescent="0.2">
      <c r="C128" s="45"/>
      <c r="H128" s="109"/>
      <c r="L128" s="45"/>
      <c r="M128" s="45"/>
    </row>
    <row r="129" spans="3:13" ht="15.95" customHeight="1" x14ac:dyDescent="0.2">
      <c r="C129" s="45"/>
      <c r="H129" s="109"/>
      <c r="L129" s="45"/>
      <c r="M129" s="45"/>
    </row>
    <row r="130" spans="3:13" ht="15.95" customHeight="1" x14ac:dyDescent="0.2">
      <c r="C130" s="45"/>
      <c r="H130" s="109"/>
      <c r="L130" s="45"/>
      <c r="M130" s="45"/>
    </row>
    <row r="131" spans="3:13" ht="15.95" customHeight="1" x14ac:dyDescent="0.2">
      <c r="C131" s="45"/>
      <c r="H131" s="109"/>
      <c r="L131" s="45"/>
      <c r="M131" s="45"/>
    </row>
    <row r="132" spans="3:13" ht="15.95" customHeight="1" x14ac:dyDescent="0.2">
      <c r="C132" s="45"/>
      <c r="H132" s="109"/>
      <c r="L132" s="45"/>
      <c r="M132" s="45"/>
    </row>
    <row r="133" spans="3:13" ht="15.95" customHeight="1" x14ac:dyDescent="0.2">
      <c r="C133" s="45"/>
      <c r="H133" s="109"/>
      <c r="L133" s="45"/>
      <c r="M133" s="45"/>
    </row>
    <row r="134" spans="3:13" ht="15.95" customHeight="1" x14ac:dyDescent="0.2">
      <c r="C134" s="45"/>
      <c r="H134" s="109"/>
      <c r="L134" s="45"/>
      <c r="M134" s="45"/>
    </row>
    <row r="135" spans="3:13" ht="15.95" customHeight="1" x14ac:dyDescent="0.2">
      <c r="C135" s="45"/>
      <c r="H135" s="109"/>
      <c r="L135" s="45"/>
      <c r="M135" s="45"/>
    </row>
    <row r="136" spans="3:13" ht="15.95" customHeight="1" x14ac:dyDescent="0.2">
      <c r="C136" s="45"/>
      <c r="H136" s="109"/>
      <c r="L136" s="45"/>
      <c r="M136" s="45"/>
    </row>
    <row r="137" spans="3:13" ht="15.95" customHeight="1" x14ac:dyDescent="0.2">
      <c r="C137" s="45"/>
      <c r="H137" s="109"/>
      <c r="L137" s="45"/>
      <c r="M137" s="45"/>
    </row>
    <row r="138" spans="3:13" ht="15.95" customHeight="1" x14ac:dyDescent="0.2">
      <c r="C138" s="45"/>
      <c r="H138" s="109"/>
      <c r="L138" s="45"/>
      <c r="M138" s="45"/>
    </row>
    <row r="139" spans="3:13" ht="15.95" customHeight="1" x14ac:dyDescent="0.2">
      <c r="C139" s="45"/>
      <c r="H139" s="109"/>
      <c r="L139" s="45"/>
      <c r="M139" s="45"/>
    </row>
    <row r="140" spans="3:13" ht="15.95" customHeight="1" x14ac:dyDescent="0.2">
      <c r="C140" s="45"/>
      <c r="H140" s="109"/>
      <c r="L140" s="45"/>
      <c r="M140" s="45"/>
    </row>
    <row r="141" spans="3:13" ht="15.95" customHeight="1" x14ac:dyDescent="0.2">
      <c r="C141" s="45"/>
      <c r="H141" s="109"/>
      <c r="L141" s="45"/>
      <c r="M141" s="45"/>
    </row>
    <row r="142" spans="3:13" ht="15.95" customHeight="1" x14ac:dyDescent="0.2">
      <c r="C142" s="45"/>
      <c r="H142" s="109"/>
      <c r="L142" s="45"/>
      <c r="M142" s="45"/>
    </row>
    <row r="143" spans="3:13" ht="15.95" customHeight="1" x14ac:dyDescent="0.2">
      <c r="C143" s="45"/>
      <c r="H143" s="109"/>
      <c r="L143" s="45"/>
      <c r="M143" s="45"/>
    </row>
    <row r="144" spans="3:13" ht="15.95" customHeight="1" x14ac:dyDescent="0.2">
      <c r="C144" s="45"/>
      <c r="H144" s="109"/>
      <c r="L144" s="45"/>
      <c r="M144" s="45"/>
    </row>
    <row r="145" spans="3:13" ht="15.95" customHeight="1" x14ac:dyDescent="0.2">
      <c r="C145" s="45"/>
      <c r="H145" s="109"/>
      <c r="L145" s="45"/>
      <c r="M145" s="45"/>
    </row>
    <row r="146" spans="3:13" ht="15.95" customHeight="1" x14ac:dyDescent="0.2">
      <c r="C146" s="45"/>
      <c r="H146" s="109"/>
      <c r="L146" s="45"/>
      <c r="M146" s="45"/>
    </row>
    <row r="147" spans="3:13" ht="15.95" customHeight="1" x14ac:dyDescent="0.2">
      <c r="C147" s="45"/>
      <c r="H147" s="109"/>
      <c r="L147" s="45"/>
      <c r="M147" s="45"/>
    </row>
    <row r="148" spans="3:13" ht="15.95" customHeight="1" x14ac:dyDescent="0.2">
      <c r="C148" s="45"/>
      <c r="H148" s="109"/>
      <c r="L148" s="45"/>
      <c r="M148" s="45"/>
    </row>
    <row r="149" spans="3:13" ht="15.95" customHeight="1" x14ac:dyDescent="0.2">
      <c r="C149" s="45"/>
      <c r="H149" s="109"/>
      <c r="L149" s="45"/>
      <c r="M149" s="45"/>
    </row>
    <row r="150" spans="3:13" ht="15.95" customHeight="1" x14ac:dyDescent="0.2">
      <c r="C150" s="45"/>
      <c r="H150" s="109"/>
      <c r="L150" s="45"/>
      <c r="M150" s="45"/>
    </row>
    <row r="153" spans="3:13" ht="26.25" customHeight="1" x14ac:dyDescent="0.2">
      <c r="C153" s="45"/>
      <c r="H153" s="109"/>
      <c r="L153" s="45"/>
      <c r="M153" s="45"/>
    </row>
    <row r="156" spans="3:13" ht="27" customHeight="1" x14ac:dyDescent="0.2">
      <c r="C156" s="45"/>
      <c r="H156" s="109"/>
      <c r="L156" s="45"/>
      <c r="M156" s="45"/>
    </row>
    <row r="157" spans="3:13" ht="24.75" customHeight="1" x14ac:dyDescent="0.2">
      <c r="C157" s="45"/>
      <c r="H157" s="109"/>
      <c r="L157" s="45"/>
      <c r="M157" s="45"/>
    </row>
    <row r="158" spans="3:13" ht="25.5" customHeight="1" x14ac:dyDescent="0.2">
      <c r="C158" s="45"/>
      <c r="H158" s="109"/>
      <c r="L158" s="45"/>
      <c r="M158" s="45"/>
    </row>
    <row r="159" spans="3:13" ht="25.5" customHeight="1" x14ac:dyDescent="0.2">
      <c r="C159" s="45"/>
      <c r="H159" s="109"/>
      <c r="L159" s="45"/>
      <c r="M159" s="45"/>
    </row>
    <row r="164" spans="3:13" ht="12.75" customHeight="1" x14ac:dyDescent="0.2">
      <c r="C164" s="45"/>
      <c r="H164" s="109"/>
      <c r="L164" s="45"/>
      <c r="M164" s="45"/>
    </row>
  </sheetData>
  <mergeCells count="10">
    <mergeCell ref="A28:H28"/>
    <mergeCell ref="A1:H1"/>
    <mergeCell ref="A2:H2"/>
    <mergeCell ref="A3:B3"/>
    <mergeCell ref="B9:B16"/>
    <mergeCell ref="B5:B8"/>
    <mergeCell ref="A4:A16"/>
    <mergeCell ref="B26:B27"/>
    <mergeCell ref="B18:B25"/>
    <mergeCell ref="A17:A27"/>
  </mergeCells>
  <phoneticPr fontId="5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Traderi</vt:lpstr>
      <vt:lpstr>MachetaResults</vt:lpstr>
      <vt:lpstr>Available ATC</vt:lpstr>
      <vt:lpstr>MachetaResults!Print_Area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2017-09-04T12:59:39Z</cp:lastPrinted>
  <dcterms:created xsi:type="dcterms:W3CDTF">2005-06-22T10:45:23Z</dcterms:created>
  <dcterms:modified xsi:type="dcterms:W3CDTF">2017-09-15T07:25:22Z</dcterms:modified>
</cp:coreProperties>
</file>